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480" yWindow="1605" windowWidth="1980" windowHeight="11640" tabRatio="835" activeTab="1"/>
  </bookViews>
  <sheets>
    <sheet name="тит л плат" sheetId="56" r:id="rId1"/>
    <sheet name="12 лет платники" sheetId="55" r:id="rId2"/>
  </sheets>
  <calcPr calcId="144525" refMode="R1C1"/>
</workbook>
</file>

<file path=xl/calcChain.xml><?xml version="1.0" encoding="utf-8"?>
<calcChain xmlns="http://schemas.openxmlformats.org/spreadsheetml/2006/main">
  <c r="C39" i="55" l="1"/>
  <c r="D89" i="55" l="1"/>
  <c r="C221" i="55" l="1"/>
  <c r="H220" i="55"/>
  <c r="H219" i="55"/>
  <c r="G219" i="55"/>
  <c r="F219" i="55"/>
  <c r="E219" i="55"/>
  <c r="D219" i="55"/>
  <c r="H209" i="55"/>
  <c r="H210" i="55" s="1"/>
  <c r="G209" i="55"/>
  <c r="F209" i="55"/>
  <c r="E209" i="55"/>
  <c r="D209" i="55"/>
  <c r="H199" i="55"/>
  <c r="H198" i="55"/>
  <c r="G198" i="55"/>
  <c r="F198" i="55"/>
  <c r="E198" i="55"/>
  <c r="D198" i="55"/>
  <c r="C198" i="55"/>
  <c r="H188" i="55"/>
  <c r="H200" i="55"/>
  <c r="H201" i="55" s="1"/>
  <c r="G188" i="55"/>
  <c r="G200" i="55" s="1"/>
  <c r="F188" i="55"/>
  <c r="F200" i="55" s="1"/>
  <c r="E188" i="55"/>
  <c r="E200" i="55" s="1"/>
  <c r="D188" i="55"/>
  <c r="H177" i="55"/>
  <c r="H178" i="55"/>
  <c r="G177" i="55"/>
  <c r="F177" i="55"/>
  <c r="E177" i="55"/>
  <c r="D177" i="55"/>
  <c r="H167" i="55"/>
  <c r="H168" i="55" s="1"/>
  <c r="G167" i="55"/>
  <c r="G179" i="55" s="1"/>
  <c r="F167" i="55"/>
  <c r="F179" i="55" s="1"/>
  <c r="E167" i="55"/>
  <c r="E179" i="55" s="1"/>
  <c r="D167" i="55"/>
  <c r="C179" i="55"/>
  <c r="H157" i="55"/>
  <c r="H156" i="55"/>
  <c r="G156" i="55"/>
  <c r="F156" i="55"/>
  <c r="E156" i="55"/>
  <c r="D156" i="55"/>
  <c r="H147" i="55"/>
  <c r="H146" i="55"/>
  <c r="H158" i="55"/>
  <c r="H159" i="55"/>
  <c r="G146" i="55"/>
  <c r="G158" i="55"/>
  <c r="F146" i="55"/>
  <c r="F158" i="55"/>
  <c r="E146" i="55"/>
  <c r="E158" i="55"/>
  <c r="D146" i="55"/>
  <c r="C146" i="55"/>
  <c r="C158" i="55"/>
  <c r="H133" i="55"/>
  <c r="H134" i="55"/>
  <c r="G133" i="55"/>
  <c r="F133" i="55"/>
  <c r="E133" i="55"/>
  <c r="D133" i="55"/>
  <c r="C133" i="55"/>
  <c r="H123" i="55"/>
  <c r="H124" i="55" s="1"/>
  <c r="G123" i="55"/>
  <c r="G135" i="55" s="1"/>
  <c r="F123" i="55"/>
  <c r="F225" i="55" s="1"/>
  <c r="E123" i="55"/>
  <c r="E135" i="55" s="1"/>
  <c r="D123" i="55"/>
  <c r="C123" i="55"/>
  <c r="H112" i="55"/>
  <c r="H113" i="55"/>
  <c r="G112" i="55"/>
  <c r="F112" i="55"/>
  <c r="F114" i="55" s="1"/>
  <c r="E112" i="55"/>
  <c r="D112" i="55"/>
  <c r="C112" i="55"/>
  <c r="C114" i="55" s="1"/>
  <c r="H103" i="55"/>
  <c r="H102" i="55"/>
  <c r="G102" i="55"/>
  <c r="G114" i="55"/>
  <c r="F102" i="55"/>
  <c r="E102" i="55"/>
  <c r="E114" i="55"/>
  <c r="D102" i="55"/>
  <c r="H89" i="55"/>
  <c r="H227" i="55" s="1"/>
  <c r="H228" i="55" s="1"/>
  <c r="G89" i="55"/>
  <c r="G227" i="55" s="1"/>
  <c r="F89" i="55"/>
  <c r="F227" i="55" s="1"/>
  <c r="E89" i="55"/>
  <c r="H80" i="55"/>
  <c r="H81" i="55" s="1"/>
  <c r="G80" i="55"/>
  <c r="F80" i="55"/>
  <c r="E80" i="55"/>
  <c r="D80" i="55"/>
  <c r="C80" i="55"/>
  <c r="C91" i="55" s="1"/>
  <c r="H69" i="55"/>
  <c r="H70" i="55"/>
  <c r="G69" i="55"/>
  <c r="F69" i="55"/>
  <c r="E69" i="55"/>
  <c r="D69" i="55"/>
  <c r="C69" i="55"/>
  <c r="H60" i="55"/>
  <c r="H61" i="55" s="1"/>
  <c r="G60" i="55"/>
  <c r="G71" i="55" s="1"/>
  <c r="F60" i="55"/>
  <c r="E60" i="55"/>
  <c r="E71" i="55" s="1"/>
  <c r="D60" i="55"/>
  <c r="C60" i="55"/>
  <c r="C71" i="55"/>
  <c r="H49" i="55"/>
  <c r="H50" i="55"/>
  <c r="G49" i="55"/>
  <c r="F49" i="55"/>
  <c r="E49" i="55"/>
  <c r="D49" i="55"/>
  <c r="H39" i="55"/>
  <c r="H40" i="55" s="1"/>
  <c r="G39" i="55"/>
  <c r="G51" i="55"/>
  <c r="F39" i="55"/>
  <c r="F51" i="55" s="1"/>
  <c r="E39" i="55"/>
  <c r="E51" i="55" s="1"/>
  <c r="D39" i="55"/>
  <c r="C51" i="55"/>
  <c r="C29" i="55"/>
  <c r="H28" i="55"/>
  <c r="H27" i="55"/>
  <c r="G27" i="55"/>
  <c r="F27" i="55"/>
  <c r="E27" i="55"/>
  <c r="D27" i="55"/>
  <c r="H17" i="55"/>
  <c r="H29" i="55"/>
  <c r="H30" i="55"/>
  <c r="G17" i="55"/>
  <c r="G29" i="55"/>
  <c r="F17" i="55"/>
  <c r="F29" i="55"/>
  <c r="E17" i="55"/>
  <c r="E29" i="55"/>
  <c r="D17" i="55"/>
  <c r="F71" i="55"/>
  <c r="G225" i="55"/>
  <c r="H18" i="55"/>
  <c r="H225" i="55"/>
  <c r="H226" i="55" s="1"/>
  <c r="E225" i="55"/>
  <c r="C135" i="55"/>
  <c r="C227" i="55"/>
  <c r="C225" i="55"/>
  <c r="H51" i="55"/>
  <c r="H52" i="55" s="1"/>
  <c r="H71" i="55"/>
  <c r="H72" i="55"/>
  <c r="H114" i="55"/>
  <c r="H115" i="55" s="1"/>
  <c r="H135" i="55"/>
  <c r="H136" i="55"/>
  <c r="H179" i="55"/>
  <c r="H180" i="55" s="1"/>
  <c r="E221" i="55"/>
  <c r="G221" i="55"/>
  <c r="H189" i="55"/>
  <c r="C200" i="55"/>
  <c r="F221" i="55"/>
  <c r="H221" i="55"/>
  <c r="H222" i="55"/>
  <c r="F135" i="55" l="1"/>
  <c r="C229" i="55"/>
  <c r="E227" i="55"/>
  <c r="H91" i="55"/>
  <c r="H90" i="55"/>
  <c r="G91" i="55"/>
  <c r="G229" i="55" s="1"/>
  <c r="G230" i="55" s="1"/>
  <c r="F91" i="55"/>
  <c r="F229" i="55" s="1"/>
  <c r="F230" i="55" s="1"/>
  <c r="E91" i="55"/>
  <c r="E229" i="55" s="1"/>
  <c r="E230" i="55" s="1"/>
  <c r="H92" i="55" l="1"/>
  <c r="H229" i="55"/>
  <c r="H230" i="55" s="1"/>
</calcChain>
</file>

<file path=xl/sharedStrings.xml><?xml version="1.0" encoding="utf-8"?>
<sst xmlns="http://schemas.openxmlformats.org/spreadsheetml/2006/main" count="245" uniqueCount="126">
  <si>
    <t>Чай с сахаром</t>
  </si>
  <si>
    <t>Хлеб пшеничный</t>
  </si>
  <si>
    <t>Масло сливочное/порциями/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</si>
  <si>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</si>
  <si>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</si>
  <si>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</si>
  <si>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</si>
  <si>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</si>
  <si>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</si>
  <si>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</si>
  <si>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</si>
  <si>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</si>
  <si>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</si>
  <si>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Какао с молоком</t>
  </si>
  <si>
    <t>Завтрак</t>
  </si>
  <si>
    <t xml:space="preserve">Обед </t>
  </si>
  <si>
    <t xml:space="preserve">Завтрак </t>
  </si>
  <si>
    <t>Рассольник Ленинградский на м/к бульоне со сметаной</t>
  </si>
  <si>
    <t>Батон нарезной</t>
  </si>
  <si>
    <t>Сыр порционный</t>
  </si>
  <si>
    <t>Омлет натуральный</t>
  </si>
  <si>
    <t xml:space="preserve">   Наименование бдюда</t>
  </si>
  <si>
    <t>№ рецептур</t>
  </si>
  <si>
    <t xml:space="preserve">Макароны отварные </t>
  </si>
  <si>
    <t>Картофельное пюре/ картофель с молоком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</si>
  <si>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</si>
  <si>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</si>
  <si>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</si>
  <si>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</si>
  <si>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</si>
  <si>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</si>
  <si>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</si>
  <si>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</si>
  <si>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</si>
  <si>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</si>
  <si>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</si>
  <si>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</si>
  <si>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200/5</t>
  </si>
  <si>
    <t>Чай с сахаром лимоном</t>
  </si>
  <si>
    <t xml:space="preserve">Свекольник на  м/к бульоне </t>
  </si>
  <si>
    <t>Морковь туш-я (курагой или изюмом)</t>
  </si>
  <si>
    <t>Чай с сахаром молоком</t>
  </si>
  <si>
    <t>Фрукт сезонный</t>
  </si>
  <si>
    <t>Кофейный напиток с молоком</t>
  </si>
  <si>
    <t>Кисель фруктовый</t>
  </si>
  <si>
    <t>Пудинг творожный с повидлом</t>
  </si>
  <si>
    <t>Суп  с мясными фрикадельками</t>
  </si>
  <si>
    <t xml:space="preserve">Фрикадельки Деревенские туш-е в соусе </t>
  </si>
  <si>
    <t>Каша молочная Дружба с маслом сливочным</t>
  </si>
  <si>
    <t>Сок фруктовый</t>
  </si>
  <si>
    <t>Картофель отварной</t>
  </si>
  <si>
    <t>Салат из свежей капусты и свеклы</t>
  </si>
  <si>
    <t>Яйцо варёное</t>
  </si>
  <si>
    <t>Картофель запечёный</t>
  </si>
  <si>
    <t>Овощи по сезону</t>
  </si>
  <si>
    <t>Рыба, тушенная в томате с овощами</t>
  </si>
  <si>
    <t>Компот из свежих яблок</t>
  </si>
  <si>
    <t>Рис отварной с овощами</t>
  </si>
  <si>
    <t>43</t>
  </si>
  <si>
    <t>70-71</t>
  </si>
  <si>
    <t>Сыр порционно</t>
  </si>
  <si>
    <t xml:space="preserve">Борщ из свежей капусты с картофелем, сметаной </t>
  </si>
  <si>
    <t xml:space="preserve">Суп гороховый  </t>
  </si>
  <si>
    <t>Каша молочная рисовая с маслом сливочным</t>
  </si>
  <si>
    <t>Суп картофельный с вермишелью на курином бульоне</t>
  </si>
  <si>
    <t>Тефтели мясные с соусом</t>
  </si>
  <si>
    <t>Напиток апельсиновый</t>
  </si>
  <si>
    <t>Свекла туш-я с яблоками</t>
  </si>
  <si>
    <t>Щи из свежей капусты с картофелем со сметаной</t>
  </si>
  <si>
    <t>Печенье</t>
  </si>
  <si>
    <t>Гороховое пюре</t>
  </si>
  <si>
    <t>Горошек зелёный консервированный</t>
  </si>
  <si>
    <t>Плов из курицы</t>
  </si>
  <si>
    <t>Суп картофельный с клёцками на курином бульоне</t>
  </si>
  <si>
    <t>Каша молочная пшеничная с маслом сливочным</t>
  </si>
  <si>
    <t>Капуста тушёная</t>
  </si>
  <si>
    <t>Средняя масса порций, Энергетическая ценность за 10 дней</t>
  </si>
  <si>
    <t>Средняя всего за день</t>
  </si>
  <si>
    <t>Суп из овощей со сметаной</t>
  </si>
  <si>
    <t>Суп картофельный с крупой(пшено) на м/к бульоне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</si>
  <si>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</si>
  <si>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</si>
  <si>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</si>
  <si>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</si>
  <si>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</si>
  <si>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Салат из белокочанной капусты</t>
  </si>
  <si>
    <t>Запеканка из творога</t>
  </si>
  <si>
    <t xml:space="preserve">ПР </t>
  </si>
  <si>
    <t>Молоко сгущёное</t>
  </si>
  <si>
    <t>Котлеты из минтая Фирменные с соусом красным основым</t>
  </si>
  <si>
    <t>Каша пшеничная рассыпчатая</t>
  </si>
  <si>
    <t>Плов с мясом</t>
  </si>
  <si>
    <t>Распределение ЭЦ в завтрак при норме 20-25%</t>
  </si>
  <si>
    <t>Распределение ЭЦ в обед при норме 30-35%</t>
  </si>
  <si>
    <t>Распределение ЭЦ в завтрак,обед при норме 50-60%</t>
  </si>
  <si>
    <t>Кукуруза  консервированная</t>
  </si>
  <si>
    <t>274/505</t>
  </si>
  <si>
    <t>294/505</t>
  </si>
  <si>
    <t>138</t>
  </si>
  <si>
    <t>437/505</t>
  </si>
  <si>
    <t>139</t>
  </si>
  <si>
    <t>234/505</t>
  </si>
  <si>
    <t>Примерное 10- дневное меню</t>
  </si>
  <si>
    <t>Цена</t>
  </si>
  <si>
    <t>250/5</t>
  </si>
  <si>
    <t xml:space="preserve">Батон </t>
  </si>
  <si>
    <t>Жаркое по-домашнему с мясом</t>
  </si>
  <si>
    <t>220/5</t>
  </si>
  <si>
    <t>392/505</t>
  </si>
  <si>
    <t>250/10</t>
  </si>
  <si>
    <t>10/250</t>
  </si>
  <si>
    <t>200/30</t>
  </si>
  <si>
    <t>Согласовано</t>
  </si>
  <si>
    <t>Утверждаю</t>
  </si>
  <si>
    <t>Директор МАОУ СОШ ____</t>
  </si>
  <si>
    <t>Директор ООО "Большая перемена"</t>
  </si>
  <si>
    <t>Волков С.Н.</t>
  </si>
  <si>
    <t>20_____г</t>
  </si>
  <si>
    <t>для обучающихся в общеобразовательных учреждениях в возрасте  от 12 лет при 2-х разовом питании</t>
  </si>
  <si>
    <t>(платники)</t>
  </si>
  <si>
    <t>Примерное меню  для организации питания детей  от 12 лет и старше (платники)</t>
  </si>
  <si>
    <t>Пряник</t>
  </si>
  <si>
    <t>Кофейный напиток</t>
  </si>
  <si>
    <t>54</t>
  </si>
  <si>
    <t>Свекла отварная дольками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</si>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</sst>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i/>
      <sz val="12"/>
      <name val="Arial Cyr"/>
      <charset val="204"/>
    </font>
    <font>
      <sz val="26"/>
      <name val="Arial Cyr"/>
      <charset val="204"/>
    </font>
    <font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7" fillId="0" borderId="0"/>
  </cellStyleXfs>
  <cellXfs count="9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2" fontId="6" fillId="0" borderId="1" xfId="0" applyNumberFormat="1" applyFont="1" applyFill="1" applyBorder="1" applyAlignment="1">
      <alignment horizontal="center" vertical="top" wrapText="1"/>
    </xf>
    <xf numFmtId="10" fontId="19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vertical="center"/>
    </xf>
    <xf numFmtId="2" fontId="19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/>
    <xf numFmtId="2" fontId="20" fillId="0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2"/>
    </xf>
    <xf numFmtId="0" fontId="10" fillId="2" borderId="0" xfId="0" applyFont="1" applyFill="1"/>
    <xf numFmtId="0" fontId="10" fillId="0" borderId="0" xfId="0" applyFont="1"/>
    <xf numFmtId="0" fontId="12" fillId="0" borderId="1" xfId="0" applyFon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5" fillId="0" borderId="1" xfId="3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/>
    </xf>
    <xf numFmtId="9" fontId="12" fillId="0" borderId="1" xfId="0" applyNumberFormat="1" applyFont="1" applyBorder="1"/>
    <xf numFmtId="1" fontId="12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0" fillId="0" borderId="0" xfId="0" applyBorder="1"/>
    <xf numFmtId="0" fontId="10" fillId="0" borderId="2" xfId="0" applyFont="1" applyBorder="1"/>
    <xf numFmtId="0" fontId="10" fillId="0" borderId="0" xfId="0" applyFont="1" applyBorder="1"/>
    <xf numFmtId="0" fontId="21" fillId="0" borderId="0" xfId="0" applyFont="1"/>
    <xf numFmtId="0" fontId="15" fillId="0" borderId="0" xfId="0" applyFont="1"/>
    <xf numFmtId="0" fontId="22" fillId="0" borderId="0" xfId="0" applyFont="1"/>
    <xf numFmtId="0" fontId="16" fillId="0" borderId="0" xfId="0" applyFont="1"/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>
      <selection activeCell="G10" sqref="G10"/>
    </sheetView>
  </sheetViews>
  <sheetFormatPr defaultRowHeight="12.75" x14ac:dyDescent="0.2"/>
  <sheetData>
    <row r="1" spans="1:17" ht="15" x14ac:dyDescent="0.2">
      <c r="A1" s="48" t="s">
        <v>112</v>
      </c>
      <c r="B1" s="48"/>
      <c r="C1" s="48"/>
      <c r="D1" s="48"/>
      <c r="E1" s="48"/>
      <c r="F1" s="48"/>
      <c r="G1" s="48"/>
      <c r="H1" s="48"/>
      <c r="I1" s="48"/>
      <c r="J1" s="48" t="s">
        <v>113</v>
      </c>
      <c r="K1" s="48"/>
      <c r="L1" s="48"/>
      <c r="M1" s="48"/>
      <c r="N1" s="48"/>
      <c r="O1" s="48"/>
      <c r="P1" s="48"/>
      <c r="Q1" s="48"/>
    </row>
    <row r="2" spans="1:17" ht="15" x14ac:dyDescent="0.2">
      <c r="A2" s="48" t="s">
        <v>114</v>
      </c>
      <c r="B2" s="48"/>
      <c r="C2" s="48"/>
      <c r="D2" s="60"/>
      <c r="E2" s="60"/>
      <c r="F2" s="48"/>
      <c r="G2" s="48"/>
      <c r="H2" s="48"/>
      <c r="I2" s="48"/>
      <c r="J2" s="48" t="s">
        <v>115</v>
      </c>
      <c r="K2" s="48"/>
      <c r="L2" s="48"/>
      <c r="M2" s="48"/>
      <c r="N2" s="48"/>
      <c r="O2" s="48"/>
      <c r="P2" s="48"/>
      <c r="Q2" s="48"/>
    </row>
    <row r="3" spans="1:17" ht="15" x14ac:dyDescent="0.2">
      <c r="A3" s="60"/>
      <c r="B3" s="60"/>
      <c r="C3" s="60"/>
      <c r="D3" s="60"/>
      <c r="E3" s="60"/>
      <c r="F3" s="48"/>
      <c r="G3" s="48"/>
      <c r="H3" s="48"/>
      <c r="I3" s="48"/>
      <c r="J3" s="60"/>
      <c r="K3" s="60"/>
      <c r="L3" s="48" t="s">
        <v>116</v>
      </c>
      <c r="M3" s="48"/>
      <c r="N3" s="48"/>
      <c r="O3" s="48"/>
      <c r="P3" s="48"/>
      <c r="Q3" s="48"/>
    </row>
    <row r="4" spans="1:17" ht="15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ht="15" x14ac:dyDescent="0.2">
      <c r="A5" s="60"/>
      <c r="B5" s="60"/>
      <c r="C5" s="60" t="s">
        <v>117</v>
      </c>
      <c r="D5" s="48"/>
      <c r="E5" s="48"/>
      <c r="F5" s="48"/>
      <c r="G5" s="48"/>
      <c r="H5" s="48"/>
      <c r="I5" s="48"/>
      <c r="J5" s="60"/>
      <c r="K5" s="60"/>
      <c r="L5" s="60" t="s">
        <v>117</v>
      </c>
      <c r="M5" s="48"/>
      <c r="N5" s="48"/>
      <c r="O5" s="48"/>
      <c r="P5" s="48"/>
      <c r="Q5" s="48"/>
    </row>
    <row r="6" spans="1:17" ht="15" x14ac:dyDescent="0.2">
      <c r="A6" s="61"/>
      <c r="B6" s="61"/>
      <c r="C6" s="48"/>
      <c r="D6" s="48"/>
      <c r="E6" s="48"/>
      <c r="F6" s="48"/>
      <c r="G6" s="48"/>
      <c r="H6" s="48"/>
      <c r="I6" s="48"/>
      <c r="J6" s="61"/>
      <c r="K6" s="61"/>
      <c r="L6" s="61"/>
      <c r="M6" s="48"/>
      <c r="N6" s="48"/>
      <c r="O6" s="48"/>
      <c r="P6" s="48"/>
      <c r="Q6" s="48"/>
    </row>
    <row r="7" spans="1:17" ht="15" x14ac:dyDescent="0.2">
      <c r="A7" s="61"/>
      <c r="B7" s="61"/>
      <c r="C7" s="48"/>
      <c r="D7" s="48"/>
      <c r="E7" s="48"/>
      <c r="F7" s="48"/>
      <c r="G7" s="48"/>
      <c r="H7" s="48"/>
      <c r="I7" s="48"/>
      <c r="J7" s="61"/>
      <c r="K7" s="61"/>
      <c r="L7" s="61"/>
      <c r="M7" s="48"/>
      <c r="N7" s="48"/>
      <c r="O7" s="48"/>
      <c r="P7" s="48"/>
      <c r="Q7" s="48"/>
    </row>
    <row r="8" spans="1:17" ht="15" x14ac:dyDescent="0.2">
      <c r="A8" s="61"/>
      <c r="B8" s="61"/>
      <c r="C8" s="48"/>
      <c r="D8" s="48"/>
      <c r="E8" s="48"/>
      <c r="F8" s="48"/>
      <c r="G8" s="48"/>
      <c r="H8" s="48"/>
      <c r="I8" s="48"/>
      <c r="J8" s="61"/>
      <c r="K8" s="61"/>
      <c r="L8" s="61"/>
      <c r="M8" s="48"/>
      <c r="N8" s="48"/>
      <c r="O8" s="48"/>
      <c r="P8" s="48"/>
      <c r="Q8" s="48"/>
    </row>
    <row r="9" spans="1:17" ht="15" x14ac:dyDescent="0.2">
      <c r="A9" s="61"/>
      <c r="B9" s="61"/>
      <c r="C9" s="48"/>
      <c r="D9" s="48"/>
      <c r="E9" s="48"/>
      <c r="F9" s="48"/>
      <c r="G9" s="48"/>
      <c r="H9" s="48"/>
      <c r="I9" s="48"/>
      <c r="J9" s="61"/>
      <c r="K9" s="61"/>
      <c r="L9" s="61"/>
      <c r="M9" s="48"/>
      <c r="N9" s="48"/>
      <c r="O9" s="48"/>
      <c r="P9" s="48"/>
      <c r="Q9" s="48"/>
    </row>
    <row r="10" spans="1:17" ht="15" x14ac:dyDescent="0.2">
      <c r="A10" s="61"/>
      <c r="B10" s="61"/>
      <c r="C10" s="48"/>
      <c r="D10" s="48"/>
      <c r="E10" s="48"/>
      <c r="F10" s="48"/>
      <c r="G10" s="48"/>
      <c r="H10" s="48"/>
      <c r="I10" s="48"/>
      <c r="J10" s="61"/>
      <c r="K10" s="61"/>
      <c r="L10" s="61"/>
      <c r="M10" s="48"/>
      <c r="N10" s="48"/>
      <c r="O10" s="48"/>
      <c r="P10" s="48"/>
      <c r="Q10" s="48"/>
    </row>
    <row r="11" spans="1:17" ht="15" x14ac:dyDescent="0.2">
      <c r="A11" s="61"/>
      <c r="B11" s="61"/>
      <c r="C11" s="48"/>
      <c r="D11" s="48"/>
      <c r="E11" s="48"/>
      <c r="F11" s="48"/>
      <c r="G11" s="48"/>
      <c r="H11" s="48"/>
      <c r="I11" s="48"/>
      <c r="J11" s="61"/>
      <c r="K11" s="61"/>
      <c r="L11" s="61"/>
      <c r="M11" s="48"/>
      <c r="N11" s="48"/>
      <c r="O11" s="48"/>
      <c r="P11" s="48"/>
      <c r="Q11" s="48"/>
    </row>
    <row r="13" spans="1:17" x14ac:dyDescent="0.2">
      <c r="A13" s="59"/>
      <c r="B13" s="59"/>
      <c r="C13" s="59"/>
    </row>
    <row r="19" spans="1:16" ht="33.75" x14ac:dyDescent="0.5">
      <c r="D19" s="62" t="s">
        <v>102</v>
      </c>
      <c r="E19" s="62"/>
      <c r="F19" s="62"/>
      <c r="G19" s="62"/>
      <c r="H19" s="63"/>
      <c r="I19" s="63"/>
      <c r="J19" s="63"/>
      <c r="K19" s="63"/>
    </row>
    <row r="21" spans="1:16" ht="23.25" x14ac:dyDescent="0.35">
      <c r="A21" s="64" t="s">
        <v>118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65"/>
      <c r="N21" s="65"/>
      <c r="O21" s="65"/>
      <c r="P21" s="65"/>
    </row>
    <row r="22" spans="1:16" x14ac:dyDescent="0.2">
      <c r="G22" t="s">
        <v>119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tabSelected="1" view="pageBreakPreview" topLeftCell="A184" zoomScale="60" zoomScaleNormal="100" workbookViewId="0">
      <selection activeCell="B121" sqref="B121"/>
    </sheetView>
  </sheetViews>
  <sheetFormatPr defaultRowHeight="15" x14ac:dyDescent="0.2"/>
  <cols>
    <col min="1" max="1" width="15.85546875" style="47" customWidth="1"/>
    <col min="2" max="2" width="53.7109375" style="47" customWidth="1"/>
    <col min="3" max="4" width="12.140625" style="48" customWidth="1"/>
    <col min="5" max="5" width="15.42578125" style="48" customWidth="1"/>
    <col min="6" max="6" width="14.85546875" style="48" customWidth="1"/>
    <col min="7" max="7" width="17.42578125" style="48" customWidth="1"/>
    <col min="8" max="8" width="21.140625" style="48" customWidth="1"/>
  </cols>
  <sheetData>
    <row r="1" spans="1:8" ht="15.75" x14ac:dyDescent="0.2">
      <c r="A1" s="68"/>
      <c r="B1" s="68"/>
      <c r="C1" s="68"/>
      <c r="D1" s="68"/>
      <c r="E1" s="68"/>
      <c r="F1" s="68"/>
      <c r="G1" s="68"/>
      <c r="H1" s="68"/>
    </row>
    <row r="2" spans="1:8" ht="15.75" customHeight="1" x14ac:dyDescent="0.2">
      <c r="A2" s="83" t="s">
        <v>120</v>
      </c>
      <c r="B2" s="83"/>
      <c r="C2" s="83"/>
      <c r="D2" s="83"/>
      <c r="E2" s="83"/>
      <c r="F2" s="83"/>
      <c r="G2" s="83"/>
      <c r="H2" s="83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84" t="s">
        <v>22</v>
      </c>
      <c r="B4" s="85" t="s">
        <v>21</v>
      </c>
      <c r="C4" s="86"/>
      <c r="D4" s="86"/>
      <c r="E4" s="86"/>
      <c r="F4" s="86"/>
      <c r="G4" s="86"/>
      <c r="H4" s="86"/>
    </row>
    <row r="5" spans="1:8" ht="15.75" customHeight="1" x14ac:dyDescent="0.2">
      <c r="A5" s="84"/>
      <c r="B5" s="85"/>
      <c r="C5" s="87" t="s">
        <v>9</v>
      </c>
      <c r="D5" s="88" t="s">
        <v>103</v>
      </c>
      <c r="E5" s="87" t="s">
        <v>10</v>
      </c>
      <c r="F5" s="87"/>
      <c r="G5" s="87"/>
      <c r="H5" s="87" t="s">
        <v>11</v>
      </c>
    </row>
    <row r="6" spans="1:8" ht="12.75" customHeight="1" x14ac:dyDescent="0.2">
      <c r="A6" s="84"/>
      <c r="B6" s="85"/>
      <c r="C6" s="87"/>
      <c r="D6" s="89"/>
      <c r="E6" s="85" t="s">
        <v>5</v>
      </c>
      <c r="F6" s="85" t="s">
        <v>6</v>
      </c>
      <c r="G6" s="85" t="s">
        <v>7</v>
      </c>
      <c r="H6" s="87"/>
    </row>
    <row r="7" spans="1:8" ht="12.75" customHeight="1" x14ac:dyDescent="0.2">
      <c r="A7" s="84"/>
      <c r="B7" s="85"/>
      <c r="C7" s="87"/>
      <c r="D7" s="89"/>
      <c r="E7" s="85"/>
      <c r="F7" s="85"/>
      <c r="G7" s="85"/>
      <c r="H7" s="87"/>
    </row>
    <row r="8" spans="1:8" ht="12.75" customHeight="1" x14ac:dyDescent="0.2">
      <c r="A8" s="84"/>
      <c r="B8" s="85"/>
      <c r="C8" s="87"/>
      <c r="D8" s="90"/>
      <c r="E8" s="85"/>
      <c r="F8" s="85"/>
      <c r="G8" s="85"/>
      <c r="H8" s="87"/>
    </row>
    <row r="9" spans="1:8" ht="15.75" customHeight="1" x14ac:dyDescent="0.2">
      <c r="A9" s="91" t="s">
        <v>26</v>
      </c>
      <c r="B9" s="91"/>
      <c r="C9" s="91"/>
      <c r="D9" s="91"/>
      <c r="E9" s="91"/>
      <c r="F9" s="91"/>
      <c r="G9" s="91"/>
      <c r="H9" s="91"/>
    </row>
    <row r="10" spans="1:8" ht="15.75" x14ac:dyDescent="0.2">
      <c r="A10" s="92" t="s">
        <v>14</v>
      </c>
      <c r="B10" s="92"/>
      <c r="C10" s="92"/>
      <c r="D10" s="92"/>
      <c r="E10" s="92"/>
      <c r="F10" s="92"/>
      <c r="G10" s="92"/>
      <c r="H10" s="92"/>
    </row>
    <row r="11" spans="1:8" ht="15.75" x14ac:dyDescent="0.2">
      <c r="A11" s="70">
        <v>278</v>
      </c>
      <c r="B11" s="25" t="s">
        <v>48</v>
      </c>
      <c r="C11" s="21" t="s">
        <v>37</v>
      </c>
      <c r="D11" s="21">
        <v>28.78</v>
      </c>
      <c r="E11" s="21">
        <v>4.2</v>
      </c>
      <c r="F11" s="21">
        <v>6.9</v>
      </c>
      <c r="G11" s="21">
        <v>36.1</v>
      </c>
      <c r="H11" s="21">
        <v>220.2</v>
      </c>
    </row>
    <row r="12" spans="1:8" ht="15.75" x14ac:dyDescent="0.25">
      <c r="A12" s="2">
        <v>14</v>
      </c>
      <c r="B12" s="3" t="s">
        <v>2</v>
      </c>
      <c r="C12" s="66">
        <v>10</v>
      </c>
      <c r="D12" s="66">
        <v>12.42</v>
      </c>
      <c r="E12" s="66">
        <v>0.1</v>
      </c>
      <c r="F12" s="66">
        <v>7.2</v>
      </c>
      <c r="G12" s="66">
        <v>0.13</v>
      </c>
      <c r="H12" s="66">
        <v>65.72</v>
      </c>
    </row>
    <row r="13" spans="1:8" ht="15.75" x14ac:dyDescent="0.25">
      <c r="A13" s="2">
        <v>15</v>
      </c>
      <c r="B13" s="3" t="s">
        <v>60</v>
      </c>
      <c r="C13" s="66">
        <v>10</v>
      </c>
      <c r="D13" s="66">
        <v>11.78</v>
      </c>
      <c r="E13" s="66">
        <v>2.2999999999999998</v>
      </c>
      <c r="F13" s="66">
        <v>2.95</v>
      </c>
      <c r="G13" s="66">
        <v>0</v>
      </c>
      <c r="H13" s="66">
        <v>47</v>
      </c>
    </row>
    <row r="14" spans="1:8" ht="15.75" x14ac:dyDescent="0.25">
      <c r="A14" s="12">
        <v>379</v>
      </c>
      <c r="B14" s="3" t="s">
        <v>43</v>
      </c>
      <c r="C14" s="21">
        <v>200</v>
      </c>
      <c r="D14" s="21">
        <v>16.52</v>
      </c>
      <c r="E14" s="21">
        <v>1.5</v>
      </c>
      <c r="F14" s="21">
        <v>1.3</v>
      </c>
      <c r="G14" s="21">
        <v>22.4</v>
      </c>
      <c r="H14" s="21">
        <v>107</v>
      </c>
    </row>
    <row r="15" spans="1:8" ht="15.75" x14ac:dyDescent="0.25">
      <c r="A15" s="8" t="s">
        <v>25</v>
      </c>
      <c r="B15" s="3" t="s">
        <v>18</v>
      </c>
      <c r="C15" s="66">
        <v>30</v>
      </c>
      <c r="D15" s="66">
        <v>4.38</v>
      </c>
      <c r="E15" s="66">
        <v>1.95</v>
      </c>
      <c r="F15" s="66">
        <v>0.6</v>
      </c>
      <c r="G15" s="66">
        <v>13.8</v>
      </c>
      <c r="H15" s="66">
        <v>69</v>
      </c>
    </row>
    <row r="16" spans="1:8" ht="15.75" x14ac:dyDescent="0.25">
      <c r="A16" s="8" t="s">
        <v>25</v>
      </c>
      <c r="B16" s="9" t="s">
        <v>42</v>
      </c>
      <c r="C16" s="26">
        <v>150</v>
      </c>
      <c r="D16" s="77">
        <v>26.12</v>
      </c>
      <c r="E16" s="21">
        <v>0.6</v>
      </c>
      <c r="F16" s="21">
        <v>0.6</v>
      </c>
      <c r="G16" s="26">
        <v>14.7</v>
      </c>
      <c r="H16" s="27">
        <v>70.5</v>
      </c>
    </row>
    <row r="17" spans="1:8" ht="15.75" x14ac:dyDescent="0.25">
      <c r="A17" s="13"/>
      <c r="B17" s="57"/>
      <c r="C17" s="15">
        <v>605</v>
      </c>
      <c r="D17" s="15">
        <f>SUM(D11:D16)</f>
        <v>100</v>
      </c>
      <c r="E17" s="15">
        <f>SUM(E11:E16)</f>
        <v>10.649999999999999</v>
      </c>
      <c r="F17" s="15">
        <f>SUM(F11:F16)</f>
        <v>19.550000000000004</v>
      </c>
      <c r="G17" s="15">
        <f>SUM(G11:G16)</f>
        <v>87.13000000000001</v>
      </c>
      <c r="H17" s="15">
        <f>SUM(H11:H16)</f>
        <v>579.41999999999996</v>
      </c>
    </row>
    <row r="18" spans="1:8" ht="15.75" x14ac:dyDescent="0.25">
      <c r="A18" s="13"/>
      <c r="B18" s="57"/>
      <c r="C18" s="15"/>
      <c r="D18" s="15"/>
      <c r="E18" s="15"/>
      <c r="F18" s="15"/>
      <c r="G18" s="15"/>
      <c r="H18" s="16">
        <f>H17/2720</f>
        <v>0.2130220588235294</v>
      </c>
    </row>
    <row r="19" spans="1:8" ht="15.75" x14ac:dyDescent="0.2">
      <c r="A19" s="79" t="s">
        <v>15</v>
      </c>
      <c r="B19" s="79"/>
      <c r="C19" s="79"/>
      <c r="D19" s="79"/>
      <c r="E19" s="79"/>
      <c r="F19" s="79"/>
      <c r="G19" s="79"/>
      <c r="H19" s="79"/>
    </row>
    <row r="20" spans="1:8" ht="15.75" x14ac:dyDescent="0.25">
      <c r="A20" s="2" t="s">
        <v>59</v>
      </c>
      <c r="B20" s="3" t="s">
        <v>54</v>
      </c>
      <c r="C20" s="66">
        <v>100</v>
      </c>
      <c r="D20" s="66">
        <v>15.32</v>
      </c>
      <c r="E20" s="66">
        <v>1.41</v>
      </c>
      <c r="F20" s="66">
        <v>6</v>
      </c>
      <c r="G20" s="66">
        <v>8.1999999999999993</v>
      </c>
      <c r="H20" s="66">
        <v>92.8</v>
      </c>
    </row>
    <row r="21" spans="1:8" ht="15.75" x14ac:dyDescent="0.2">
      <c r="A21" s="70">
        <v>145</v>
      </c>
      <c r="B21" s="17" t="s">
        <v>78</v>
      </c>
      <c r="C21" s="18" t="s">
        <v>104</v>
      </c>
      <c r="D21" s="18">
        <v>20.92</v>
      </c>
      <c r="E21" s="19">
        <v>3.2</v>
      </c>
      <c r="F21" s="19">
        <v>5.6</v>
      </c>
      <c r="G21" s="19">
        <v>15.5</v>
      </c>
      <c r="H21" s="19">
        <v>105</v>
      </c>
    </row>
    <row r="22" spans="1:8" ht="15.75" x14ac:dyDescent="0.2">
      <c r="A22" s="4">
        <v>294</v>
      </c>
      <c r="B22" s="20" t="s">
        <v>55</v>
      </c>
      <c r="C22" s="6">
        <v>100</v>
      </c>
      <c r="D22" s="6">
        <v>34.93</v>
      </c>
      <c r="E22" s="6">
        <v>12.3</v>
      </c>
      <c r="F22" s="6">
        <v>8.1</v>
      </c>
      <c r="G22" s="6">
        <v>4.0999999999999996</v>
      </c>
      <c r="H22" s="6">
        <v>143</v>
      </c>
    </row>
    <row r="23" spans="1:8" ht="15.75" x14ac:dyDescent="0.25">
      <c r="A23" s="12">
        <v>476</v>
      </c>
      <c r="B23" s="14" t="s">
        <v>53</v>
      </c>
      <c r="C23" s="66">
        <v>180</v>
      </c>
      <c r="D23" s="66">
        <v>23.33</v>
      </c>
      <c r="E23" s="21">
        <v>4.9000000000000004</v>
      </c>
      <c r="F23" s="21">
        <v>14.04</v>
      </c>
      <c r="G23" s="21">
        <v>40.32</v>
      </c>
      <c r="H23" s="21">
        <v>343.2</v>
      </c>
    </row>
    <row r="24" spans="1:8" ht="15.75" x14ac:dyDescent="0.25">
      <c r="A24" s="8">
        <v>388</v>
      </c>
      <c r="B24" s="14" t="s">
        <v>3</v>
      </c>
      <c r="C24" s="66">
        <v>200</v>
      </c>
      <c r="D24" s="66">
        <v>10.3</v>
      </c>
      <c r="E24" s="22">
        <v>0.7</v>
      </c>
      <c r="F24" s="22">
        <v>0.3</v>
      </c>
      <c r="G24" s="22">
        <v>24.4</v>
      </c>
      <c r="H24" s="22">
        <v>103</v>
      </c>
    </row>
    <row r="25" spans="1:8" ht="15.75" x14ac:dyDescent="0.25">
      <c r="A25" s="8" t="s">
        <v>25</v>
      </c>
      <c r="B25" s="14" t="s">
        <v>8</v>
      </c>
      <c r="C25" s="66">
        <v>30</v>
      </c>
      <c r="D25" s="66">
        <v>2.5</v>
      </c>
      <c r="E25" s="22">
        <v>2.4</v>
      </c>
      <c r="F25" s="22">
        <v>0.5</v>
      </c>
      <c r="G25" s="22">
        <v>12</v>
      </c>
      <c r="H25" s="22">
        <v>66</v>
      </c>
    </row>
    <row r="26" spans="1:8" ht="15.75" x14ac:dyDescent="0.25">
      <c r="A26" s="8" t="s">
        <v>25</v>
      </c>
      <c r="B26" s="14" t="s">
        <v>1</v>
      </c>
      <c r="C26" s="66">
        <v>30</v>
      </c>
      <c r="D26" s="66">
        <v>2.7</v>
      </c>
      <c r="E26" s="22">
        <v>3.2</v>
      </c>
      <c r="F26" s="22">
        <v>1.4</v>
      </c>
      <c r="G26" s="22">
        <v>13.1</v>
      </c>
      <c r="H26" s="22">
        <v>82.2</v>
      </c>
    </row>
    <row r="27" spans="1:8" ht="15.75" x14ac:dyDescent="0.25">
      <c r="A27" s="13"/>
      <c r="B27" s="70"/>
      <c r="C27" s="67">
        <v>895</v>
      </c>
      <c r="D27" s="67">
        <f>SUM(D20:D26)</f>
        <v>110</v>
      </c>
      <c r="E27" s="15">
        <f>SUM(E20:E26)</f>
        <v>28.11</v>
      </c>
      <c r="F27" s="15">
        <f>SUM(F20:F26)</f>
        <v>35.939999999999991</v>
      </c>
      <c r="G27" s="15">
        <f>SUM(G20:G26)</f>
        <v>117.62</v>
      </c>
      <c r="H27" s="23">
        <f>SUM(H20:H26)</f>
        <v>935.2</v>
      </c>
    </row>
    <row r="28" spans="1:8" ht="15.75" x14ac:dyDescent="0.25">
      <c r="A28" s="13"/>
      <c r="B28" s="70"/>
      <c r="C28" s="67"/>
      <c r="D28" s="67"/>
      <c r="E28" s="15"/>
      <c r="F28" s="15"/>
      <c r="G28" s="15"/>
      <c r="H28" s="16">
        <f>H27/2720</f>
        <v>0.34382352941176475</v>
      </c>
    </row>
    <row r="29" spans="1:8" ht="15.75" x14ac:dyDescent="0.25">
      <c r="A29" s="13"/>
      <c r="B29" s="24" t="s">
        <v>12</v>
      </c>
      <c r="C29" s="15">
        <f>C17+C27</f>
        <v>1500</v>
      </c>
      <c r="D29" s="15"/>
      <c r="E29" s="15">
        <f>E17+E27</f>
        <v>38.76</v>
      </c>
      <c r="F29" s="15">
        <f>F17+F27</f>
        <v>55.489999999999995</v>
      </c>
      <c r="G29" s="15">
        <f>G17+G27</f>
        <v>204.75</v>
      </c>
      <c r="H29" s="15">
        <f>H17+H27</f>
        <v>1514.62</v>
      </c>
    </row>
    <row r="30" spans="1:8" ht="15.75" customHeight="1" x14ac:dyDescent="0.25">
      <c r="A30" s="13"/>
      <c r="B30" s="24"/>
      <c r="C30" s="15"/>
      <c r="D30" s="15"/>
      <c r="E30" s="15"/>
      <c r="F30" s="15"/>
      <c r="G30" s="15"/>
      <c r="H30" s="16">
        <f>H29/2720</f>
        <v>0.55684558823529406</v>
      </c>
    </row>
    <row r="31" spans="1:8" ht="15.75" x14ac:dyDescent="0.2">
      <c r="A31" s="82" t="s">
        <v>27</v>
      </c>
      <c r="B31" s="82"/>
      <c r="C31" s="82"/>
      <c r="D31" s="82"/>
      <c r="E31" s="82"/>
      <c r="F31" s="82"/>
      <c r="G31" s="82"/>
      <c r="H31" s="82"/>
    </row>
    <row r="32" spans="1:8" ht="15.75" x14ac:dyDescent="0.2">
      <c r="A32" s="79" t="s">
        <v>16</v>
      </c>
      <c r="B32" s="79"/>
      <c r="C32" s="79"/>
      <c r="D32" s="79"/>
      <c r="E32" s="79"/>
      <c r="F32" s="79"/>
      <c r="G32" s="79"/>
      <c r="H32" s="79"/>
    </row>
    <row r="33" spans="1:8" ht="15.75" x14ac:dyDescent="0.25">
      <c r="A33" s="8" t="s">
        <v>96</v>
      </c>
      <c r="B33" s="33" t="s">
        <v>84</v>
      </c>
      <c r="C33" s="21">
        <v>120</v>
      </c>
      <c r="D33" s="21">
        <v>54.12</v>
      </c>
      <c r="E33" s="34">
        <v>9.9</v>
      </c>
      <c r="F33" s="34">
        <v>8.5</v>
      </c>
      <c r="G33" s="34">
        <v>9.9</v>
      </c>
      <c r="H33" s="34">
        <v>163</v>
      </c>
    </row>
    <row r="34" spans="1:8" ht="15.75" x14ac:dyDescent="0.25">
      <c r="A34" s="8">
        <v>305</v>
      </c>
      <c r="B34" s="9" t="s">
        <v>57</v>
      </c>
      <c r="C34" s="10">
        <v>180</v>
      </c>
      <c r="D34" s="10">
        <v>18</v>
      </c>
      <c r="E34" s="11">
        <v>5.76</v>
      </c>
      <c r="F34" s="11">
        <v>5.4</v>
      </c>
      <c r="G34" s="11">
        <v>36.9</v>
      </c>
      <c r="H34" s="11">
        <v>219.6</v>
      </c>
    </row>
    <row r="35" spans="1:8" ht="15.75" x14ac:dyDescent="0.25">
      <c r="A35" s="8">
        <v>686</v>
      </c>
      <c r="B35" s="3" t="s">
        <v>38</v>
      </c>
      <c r="C35" s="73">
        <v>200</v>
      </c>
      <c r="D35" s="73">
        <v>6.18</v>
      </c>
      <c r="E35" s="73">
        <v>0.2</v>
      </c>
      <c r="F35" s="73">
        <v>0</v>
      </c>
      <c r="G35" s="73">
        <v>10.199999999999999</v>
      </c>
      <c r="H35" s="73">
        <v>41</v>
      </c>
    </row>
    <row r="36" spans="1:8" ht="15.75" x14ac:dyDescent="0.25">
      <c r="A36" s="8" t="s">
        <v>25</v>
      </c>
      <c r="B36" s="3" t="s">
        <v>105</v>
      </c>
      <c r="C36" s="66">
        <v>50</v>
      </c>
      <c r="D36" s="66">
        <v>6.7</v>
      </c>
      <c r="E36" s="66">
        <v>3.25</v>
      </c>
      <c r="F36" s="66">
        <v>1</v>
      </c>
      <c r="G36" s="66">
        <v>23</v>
      </c>
      <c r="H36" s="66">
        <v>115</v>
      </c>
    </row>
    <row r="37" spans="1:8" ht="15.75" x14ac:dyDescent="0.25">
      <c r="A37" s="8" t="s">
        <v>25</v>
      </c>
      <c r="B37" s="9" t="s">
        <v>69</v>
      </c>
      <c r="C37" s="26">
        <v>40</v>
      </c>
      <c r="D37" s="26">
        <v>15</v>
      </c>
      <c r="E37" s="21">
        <v>3.2</v>
      </c>
      <c r="F37" s="21">
        <v>4.4000000000000004</v>
      </c>
      <c r="G37" s="26">
        <v>22.4</v>
      </c>
      <c r="H37" s="27">
        <v>142</v>
      </c>
    </row>
    <row r="38" spans="1:8" ht="15.75" x14ac:dyDescent="0.25">
      <c r="A38" s="13"/>
      <c r="B38" s="14"/>
      <c r="C38" s="67"/>
      <c r="D38" s="67"/>
      <c r="E38" s="15"/>
      <c r="F38" s="15"/>
      <c r="G38" s="15"/>
      <c r="H38" s="16"/>
    </row>
    <row r="39" spans="1:8" ht="15.75" x14ac:dyDescent="0.25">
      <c r="A39" s="13"/>
      <c r="B39" s="57"/>
      <c r="C39" s="67">
        <f t="shared" ref="C39:H39" si="0">SUM(C33:C38)</f>
        <v>590</v>
      </c>
      <c r="D39" s="15">
        <f t="shared" si="0"/>
        <v>100.00000000000001</v>
      </c>
      <c r="E39" s="67">
        <f t="shared" si="0"/>
        <v>22.31</v>
      </c>
      <c r="F39" s="67">
        <f t="shared" si="0"/>
        <v>19.3</v>
      </c>
      <c r="G39" s="67">
        <f t="shared" si="0"/>
        <v>102.4</v>
      </c>
      <c r="H39" s="67">
        <f t="shared" si="0"/>
        <v>680.6</v>
      </c>
    </row>
    <row r="40" spans="1:8" ht="15.75" x14ac:dyDescent="0.25">
      <c r="A40" s="13"/>
      <c r="B40" s="57"/>
      <c r="C40" s="67"/>
      <c r="D40" s="15"/>
      <c r="E40" s="15"/>
      <c r="F40" s="15"/>
      <c r="G40" s="15"/>
      <c r="H40" s="16">
        <f>H39/2720</f>
        <v>0.25022058823529414</v>
      </c>
    </row>
    <row r="41" spans="1:8" ht="15.75" x14ac:dyDescent="0.2">
      <c r="A41" s="79" t="s">
        <v>15</v>
      </c>
      <c r="B41" s="79"/>
      <c r="C41" s="79"/>
      <c r="D41" s="79"/>
      <c r="E41" s="79"/>
      <c r="F41" s="79"/>
      <c r="G41" s="79"/>
      <c r="H41" s="79"/>
    </row>
    <row r="42" spans="1:8" ht="15.75" x14ac:dyDescent="0.2">
      <c r="A42" s="69">
        <v>131</v>
      </c>
      <c r="B42" s="5" t="s">
        <v>95</v>
      </c>
      <c r="C42" s="21">
        <v>100</v>
      </c>
      <c r="D42" s="21">
        <v>12.91</v>
      </c>
      <c r="E42" s="29">
        <v>2</v>
      </c>
      <c r="F42" s="29"/>
      <c r="G42" s="29">
        <v>11</v>
      </c>
      <c r="H42" s="29">
        <v>50</v>
      </c>
    </row>
    <row r="43" spans="1:8" ht="15.75" x14ac:dyDescent="0.2">
      <c r="A43" s="70">
        <v>82</v>
      </c>
      <c r="B43" s="17" t="s">
        <v>61</v>
      </c>
      <c r="C43" s="30" t="s">
        <v>104</v>
      </c>
      <c r="D43" s="30">
        <v>23</v>
      </c>
      <c r="E43" s="21">
        <v>3.1</v>
      </c>
      <c r="F43" s="21">
        <v>5.6</v>
      </c>
      <c r="G43" s="21">
        <v>15.5</v>
      </c>
      <c r="H43" s="21">
        <v>96</v>
      </c>
    </row>
    <row r="44" spans="1:8" ht="31.5" x14ac:dyDescent="0.2">
      <c r="A44" s="4" t="s">
        <v>82</v>
      </c>
      <c r="B44" s="31" t="s">
        <v>83</v>
      </c>
      <c r="C44" s="6">
        <v>120</v>
      </c>
      <c r="D44" s="6">
        <v>35.89</v>
      </c>
      <c r="E44" s="6">
        <v>9.6</v>
      </c>
      <c r="F44" s="6">
        <v>11.74</v>
      </c>
      <c r="G44" s="6">
        <v>10.76</v>
      </c>
      <c r="H44" s="7">
        <v>187</v>
      </c>
    </row>
    <row r="45" spans="1:8" ht="15.75" x14ac:dyDescent="0.25">
      <c r="A45" s="70">
        <v>171</v>
      </c>
      <c r="B45" s="9" t="s">
        <v>36</v>
      </c>
      <c r="C45" s="21">
        <v>180</v>
      </c>
      <c r="D45" s="21">
        <v>18</v>
      </c>
      <c r="E45" s="34">
        <v>9.8000000000000007</v>
      </c>
      <c r="F45" s="34">
        <v>7.56</v>
      </c>
      <c r="G45" s="34">
        <v>46.44</v>
      </c>
      <c r="H45" s="34">
        <v>294</v>
      </c>
    </row>
    <row r="46" spans="1:8" ht="15.75" x14ac:dyDescent="0.25">
      <c r="A46" s="8">
        <v>592</v>
      </c>
      <c r="B46" s="14" t="s">
        <v>49</v>
      </c>
      <c r="C46" s="66">
        <v>200</v>
      </c>
      <c r="D46" s="66">
        <v>15</v>
      </c>
      <c r="E46" s="22">
        <v>1</v>
      </c>
      <c r="F46" s="22">
        <v>0.2</v>
      </c>
      <c r="G46" s="22">
        <v>19.8</v>
      </c>
      <c r="H46" s="22">
        <v>86</v>
      </c>
    </row>
    <row r="47" spans="1:8" ht="15.75" x14ac:dyDescent="0.25">
      <c r="A47" s="8" t="s">
        <v>25</v>
      </c>
      <c r="B47" s="14" t="s">
        <v>8</v>
      </c>
      <c r="C47" s="66">
        <v>30</v>
      </c>
      <c r="D47" s="72">
        <v>2.5</v>
      </c>
      <c r="E47" s="22">
        <v>2.4</v>
      </c>
      <c r="F47" s="22">
        <v>0.5</v>
      </c>
      <c r="G47" s="22">
        <v>12</v>
      </c>
      <c r="H47" s="22">
        <v>66</v>
      </c>
    </row>
    <row r="48" spans="1:8" ht="15.75" x14ac:dyDescent="0.25">
      <c r="A48" s="8" t="s">
        <v>25</v>
      </c>
      <c r="B48" s="14" t="s">
        <v>1</v>
      </c>
      <c r="C48" s="66">
        <v>30</v>
      </c>
      <c r="D48" s="72">
        <v>2.7</v>
      </c>
      <c r="E48" s="22">
        <v>3.2</v>
      </c>
      <c r="F48" s="22">
        <v>1.4</v>
      </c>
      <c r="G48" s="22">
        <v>13.1</v>
      </c>
      <c r="H48" s="22">
        <v>82.2</v>
      </c>
    </row>
    <row r="49" spans="1:8" ht="15.75" x14ac:dyDescent="0.25">
      <c r="A49" s="13"/>
      <c r="B49" s="57"/>
      <c r="C49" s="15">
        <v>905</v>
      </c>
      <c r="D49" s="15">
        <f>SUM(D42:D48)</f>
        <v>110</v>
      </c>
      <c r="E49" s="15">
        <f>SUM(E42:E48)</f>
        <v>31.099999999999998</v>
      </c>
      <c r="F49" s="15">
        <f>SUM(F42:F48)</f>
        <v>26.999999999999996</v>
      </c>
      <c r="G49" s="15">
        <f>SUM(G42:G48)</f>
        <v>128.6</v>
      </c>
      <c r="H49" s="15">
        <f>SUM(H42:H48)</f>
        <v>861.2</v>
      </c>
    </row>
    <row r="50" spans="1:8" ht="15.75" x14ac:dyDescent="0.25">
      <c r="A50" s="13"/>
      <c r="B50" s="70"/>
      <c r="C50" s="67"/>
      <c r="D50" s="67"/>
      <c r="E50" s="15"/>
      <c r="F50" s="15"/>
      <c r="G50" s="15"/>
      <c r="H50" s="16">
        <f>H49/2720</f>
        <v>0.31661764705882356</v>
      </c>
    </row>
    <row r="51" spans="1:8" ht="15.75" customHeight="1" x14ac:dyDescent="0.25">
      <c r="A51" s="13"/>
      <c r="B51" s="24" t="s">
        <v>12</v>
      </c>
      <c r="C51" s="15">
        <f>C39+C49</f>
        <v>1495</v>
      </c>
      <c r="D51" s="15"/>
      <c r="E51" s="15">
        <f>E39+E49</f>
        <v>53.41</v>
      </c>
      <c r="F51" s="15">
        <f>F39+F49</f>
        <v>46.3</v>
      </c>
      <c r="G51" s="15">
        <f>G39+G49</f>
        <v>231</v>
      </c>
      <c r="H51" s="15">
        <f>H39+H49</f>
        <v>1541.8000000000002</v>
      </c>
    </row>
    <row r="52" spans="1:8" ht="15.75" x14ac:dyDescent="0.25">
      <c r="A52" s="13"/>
      <c r="B52" s="24"/>
      <c r="C52" s="15"/>
      <c r="D52" s="15"/>
      <c r="E52" s="15"/>
      <c r="F52" s="15"/>
      <c r="G52" s="15"/>
      <c r="H52" s="16">
        <f>H51/2720</f>
        <v>0.5668382352941177</v>
      </c>
    </row>
    <row r="53" spans="1:8" ht="15.75" x14ac:dyDescent="0.2">
      <c r="A53" s="82" t="s">
        <v>28</v>
      </c>
      <c r="B53" s="82"/>
      <c r="C53" s="82"/>
      <c r="D53" s="82"/>
      <c r="E53" s="82"/>
      <c r="F53" s="82"/>
      <c r="G53" s="82"/>
      <c r="H53" s="82"/>
    </row>
    <row r="54" spans="1:8" ht="15.75" x14ac:dyDescent="0.2">
      <c r="A54" s="79" t="s">
        <v>16</v>
      </c>
      <c r="B54" s="79"/>
      <c r="C54" s="79"/>
      <c r="D54" s="79"/>
      <c r="E54" s="79"/>
      <c r="F54" s="79"/>
      <c r="G54" s="79"/>
      <c r="H54" s="79"/>
    </row>
    <row r="55" spans="1:8" ht="15.75" x14ac:dyDescent="0.2">
      <c r="A55" s="4" t="s">
        <v>97</v>
      </c>
      <c r="B55" s="5" t="s">
        <v>81</v>
      </c>
      <c r="C55" s="6">
        <v>120</v>
      </c>
      <c r="D55" s="6">
        <v>47.34</v>
      </c>
      <c r="E55" s="6">
        <v>11.76</v>
      </c>
      <c r="F55" s="6">
        <v>11.02</v>
      </c>
      <c r="G55" s="6">
        <v>13.4</v>
      </c>
      <c r="H55" s="7">
        <v>199</v>
      </c>
    </row>
    <row r="56" spans="1:8" ht="15.75" x14ac:dyDescent="0.25">
      <c r="A56" s="70">
        <v>469</v>
      </c>
      <c r="B56" s="14" t="s">
        <v>23</v>
      </c>
      <c r="C56" s="66">
        <v>180</v>
      </c>
      <c r="D56" s="66">
        <v>18.02</v>
      </c>
      <c r="E56" s="32">
        <v>6.6</v>
      </c>
      <c r="F56" s="32">
        <v>5.76</v>
      </c>
      <c r="G56" s="32">
        <v>42</v>
      </c>
      <c r="H56" s="32">
        <v>229</v>
      </c>
    </row>
    <row r="57" spans="1:8" ht="15.75" x14ac:dyDescent="0.25">
      <c r="A57" s="75">
        <v>382</v>
      </c>
      <c r="B57" s="9" t="s">
        <v>13</v>
      </c>
      <c r="C57" s="76">
        <v>200</v>
      </c>
      <c r="D57" s="76">
        <v>16.16</v>
      </c>
      <c r="E57" s="76">
        <v>2.9</v>
      </c>
      <c r="F57" s="76">
        <v>2.5</v>
      </c>
      <c r="G57" s="76">
        <v>24.8</v>
      </c>
      <c r="H57" s="76">
        <v>134</v>
      </c>
    </row>
    <row r="58" spans="1:8" ht="15.75" x14ac:dyDescent="0.25">
      <c r="A58" s="2">
        <v>15</v>
      </c>
      <c r="B58" s="3" t="s">
        <v>60</v>
      </c>
      <c r="C58" s="73">
        <v>10</v>
      </c>
      <c r="D58" s="73">
        <v>11.78</v>
      </c>
      <c r="E58" s="73">
        <v>2.2999999999999998</v>
      </c>
      <c r="F58" s="73">
        <v>2.95</v>
      </c>
      <c r="G58" s="73">
        <v>0</v>
      </c>
      <c r="H58" s="73">
        <v>47</v>
      </c>
    </row>
    <row r="59" spans="1:8" ht="15.75" x14ac:dyDescent="0.25">
      <c r="A59" s="8" t="s">
        <v>25</v>
      </c>
      <c r="B59" s="3" t="s">
        <v>105</v>
      </c>
      <c r="C59" s="73">
        <v>50</v>
      </c>
      <c r="D59" s="73">
        <v>6.7</v>
      </c>
      <c r="E59" s="73">
        <v>3.25</v>
      </c>
      <c r="F59" s="73">
        <v>1</v>
      </c>
      <c r="G59" s="73">
        <v>23</v>
      </c>
      <c r="H59" s="73">
        <v>115</v>
      </c>
    </row>
    <row r="60" spans="1:8" ht="15.75" x14ac:dyDescent="0.25">
      <c r="A60" s="13"/>
      <c r="B60" s="71"/>
      <c r="C60" s="15">
        <f t="shared" ref="C60:H60" si="1">SUM(C55:C59)</f>
        <v>560</v>
      </c>
      <c r="D60" s="15">
        <f t="shared" si="1"/>
        <v>100</v>
      </c>
      <c r="E60" s="15">
        <f t="shared" si="1"/>
        <v>26.81</v>
      </c>
      <c r="F60" s="15">
        <f t="shared" si="1"/>
        <v>23.23</v>
      </c>
      <c r="G60" s="15">
        <f t="shared" si="1"/>
        <v>103.2</v>
      </c>
      <c r="H60" s="15">
        <f t="shared" si="1"/>
        <v>724</v>
      </c>
    </row>
    <row r="61" spans="1:8" ht="15.75" x14ac:dyDescent="0.25">
      <c r="A61" s="13"/>
      <c r="B61" s="70"/>
      <c r="C61" s="67"/>
      <c r="D61" s="67"/>
      <c r="E61" s="15"/>
      <c r="F61" s="15"/>
      <c r="G61" s="15"/>
      <c r="H61" s="16">
        <f>H60/2720</f>
        <v>0.26617647058823529</v>
      </c>
    </row>
    <row r="62" spans="1:8" ht="15.75" x14ac:dyDescent="0.2">
      <c r="A62" s="79" t="s">
        <v>15</v>
      </c>
      <c r="B62" s="79"/>
      <c r="C62" s="79"/>
      <c r="D62" s="79"/>
      <c r="E62" s="79"/>
      <c r="F62" s="79"/>
      <c r="G62" s="79"/>
      <c r="H62" s="79"/>
    </row>
    <row r="63" spans="1:8" ht="15.75" x14ac:dyDescent="0.2">
      <c r="A63" s="35" t="s">
        <v>58</v>
      </c>
      <c r="B63" s="28" t="s">
        <v>85</v>
      </c>
      <c r="C63" s="21">
        <v>100</v>
      </c>
      <c r="D63" s="21">
        <v>7.88</v>
      </c>
      <c r="E63" s="21">
        <v>1.6</v>
      </c>
      <c r="F63" s="21">
        <v>5.0999999999999996</v>
      </c>
      <c r="G63" s="21">
        <v>6.9</v>
      </c>
      <c r="H63" s="21">
        <v>80</v>
      </c>
    </row>
    <row r="64" spans="1:8" ht="15.75" x14ac:dyDescent="0.2">
      <c r="A64" s="70">
        <v>102</v>
      </c>
      <c r="B64" s="57" t="s">
        <v>62</v>
      </c>
      <c r="C64" s="36">
        <v>250</v>
      </c>
      <c r="D64" s="36">
        <v>18.260000000000002</v>
      </c>
      <c r="E64" s="11">
        <v>6.4</v>
      </c>
      <c r="F64" s="11">
        <v>4.5</v>
      </c>
      <c r="G64" s="11">
        <v>21.75</v>
      </c>
      <c r="H64" s="11">
        <v>141</v>
      </c>
    </row>
    <row r="65" spans="1:8" ht="15.75" x14ac:dyDescent="0.2">
      <c r="A65" s="70">
        <v>259</v>
      </c>
      <c r="B65" s="57" t="s">
        <v>106</v>
      </c>
      <c r="C65" s="36">
        <v>280</v>
      </c>
      <c r="D65" s="36">
        <v>68.400000000000006</v>
      </c>
      <c r="E65" s="11">
        <v>17.2</v>
      </c>
      <c r="F65" s="11">
        <v>15.8</v>
      </c>
      <c r="G65" s="11">
        <v>34.54</v>
      </c>
      <c r="H65" s="11">
        <v>455</v>
      </c>
    </row>
    <row r="66" spans="1:8" ht="15.75" x14ac:dyDescent="0.25">
      <c r="A66" s="8">
        <v>699</v>
      </c>
      <c r="B66" s="14" t="s">
        <v>66</v>
      </c>
      <c r="C66" s="66">
        <v>200</v>
      </c>
      <c r="D66" s="66">
        <v>10.26</v>
      </c>
      <c r="E66" s="22">
        <v>0.2</v>
      </c>
      <c r="F66" s="22"/>
      <c r="G66" s="22">
        <v>25.7</v>
      </c>
      <c r="H66" s="22">
        <v>104</v>
      </c>
    </row>
    <row r="67" spans="1:8" ht="15.75" x14ac:dyDescent="0.25">
      <c r="A67" s="8" t="s">
        <v>25</v>
      </c>
      <c r="B67" s="14" t="s">
        <v>8</v>
      </c>
      <c r="C67" s="66">
        <v>30</v>
      </c>
      <c r="D67" s="72">
        <v>2.5</v>
      </c>
      <c r="E67" s="22">
        <v>2.4</v>
      </c>
      <c r="F67" s="22">
        <v>0.5</v>
      </c>
      <c r="G67" s="22">
        <v>12</v>
      </c>
      <c r="H67" s="22">
        <v>66</v>
      </c>
    </row>
    <row r="68" spans="1:8" ht="15.75" x14ac:dyDescent="0.25">
      <c r="A68" s="8" t="s">
        <v>25</v>
      </c>
      <c r="B68" s="14" t="s">
        <v>1</v>
      </c>
      <c r="C68" s="66">
        <v>30</v>
      </c>
      <c r="D68" s="72">
        <v>2.7</v>
      </c>
      <c r="E68" s="22">
        <v>3.2</v>
      </c>
      <c r="F68" s="22">
        <v>1.4</v>
      </c>
      <c r="G68" s="22">
        <v>13.1</v>
      </c>
      <c r="H68" s="22">
        <v>82.2</v>
      </c>
    </row>
    <row r="69" spans="1:8" ht="15.75" x14ac:dyDescent="0.25">
      <c r="A69" s="13"/>
      <c r="B69" s="57"/>
      <c r="C69" s="15">
        <f t="shared" ref="C69:H69" si="2">SUM(C63:C68)</f>
        <v>890</v>
      </c>
      <c r="D69" s="15">
        <f t="shared" si="2"/>
        <v>110.00000000000001</v>
      </c>
      <c r="E69" s="15">
        <f t="shared" si="2"/>
        <v>30.999999999999996</v>
      </c>
      <c r="F69" s="15">
        <f t="shared" si="2"/>
        <v>27.299999999999997</v>
      </c>
      <c r="G69" s="15">
        <f t="shared" si="2"/>
        <v>113.99</v>
      </c>
      <c r="H69" s="23">
        <f t="shared" si="2"/>
        <v>928.2</v>
      </c>
    </row>
    <row r="70" spans="1:8" ht="15.75" x14ac:dyDescent="0.25">
      <c r="A70" s="13"/>
      <c r="B70" s="57"/>
      <c r="C70" s="15"/>
      <c r="D70" s="15"/>
      <c r="E70" s="15"/>
      <c r="F70" s="15"/>
      <c r="G70" s="15"/>
      <c r="H70" s="16">
        <f>H69/2720</f>
        <v>0.34125</v>
      </c>
    </row>
    <row r="71" spans="1:8" ht="15.75" x14ac:dyDescent="0.25">
      <c r="A71" s="13"/>
      <c r="B71" s="24" t="s">
        <v>12</v>
      </c>
      <c r="C71" s="15">
        <f>C60+C69</f>
        <v>1450</v>
      </c>
      <c r="D71" s="15"/>
      <c r="E71" s="15">
        <f>E60+E69</f>
        <v>57.809999999999995</v>
      </c>
      <c r="F71" s="15">
        <f>F60+F69</f>
        <v>50.53</v>
      </c>
      <c r="G71" s="15">
        <f>G60+G69</f>
        <v>217.19</v>
      </c>
      <c r="H71" s="15">
        <f>H60+H69</f>
        <v>1652.2</v>
      </c>
    </row>
    <row r="72" spans="1:8" ht="15.75" customHeight="1" x14ac:dyDescent="0.25">
      <c r="A72" s="13"/>
      <c r="B72" s="24"/>
      <c r="C72" s="15"/>
      <c r="D72" s="15"/>
      <c r="E72" s="15"/>
      <c r="F72" s="15"/>
      <c r="G72" s="15"/>
      <c r="H72" s="16">
        <f>H71/2720</f>
        <v>0.60742647058823529</v>
      </c>
    </row>
    <row r="73" spans="1:8" ht="15.75" x14ac:dyDescent="0.2">
      <c r="A73" s="82" t="s">
        <v>29</v>
      </c>
      <c r="B73" s="82"/>
      <c r="C73" s="82"/>
      <c r="D73" s="82"/>
      <c r="E73" s="82"/>
      <c r="F73" s="82"/>
      <c r="G73" s="82"/>
      <c r="H73" s="82"/>
    </row>
    <row r="74" spans="1:8" ht="15.75" x14ac:dyDescent="0.2">
      <c r="A74" s="79" t="s">
        <v>16</v>
      </c>
      <c r="B74" s="79"/>
      <c r="C74" s="79"/>
      <c r="D74" s="79"/>
      <c r="E74" s="79"/>
      <c r="F74" s="79"/>
      <c r="G74" s="79"/>
      <c r="H74" s="79"/>
    </row>
    <row r="75" spans="1:8" ht="15.75" x14ac:dyDescent="0.25">
      <c r="A75" s="8">
        <v>366</v>
      </c>
      <c r="B75" s="9" t="s">
        <v>86</v>
      </c>
      <c r="C75" s="36">
        <v>200</v>
      </c>
      <c r="D75" s="36">
        <v>67.13</v>
      </c>
      <c r="E75" s="11">
        <v>24</v>
      </c>
      <c r="F75" s="11">
        <v>18.100000000000001</v>
      </c>
      <c r="G75" s="11">
        <v>45.6</v>
      </c>
      <c r="H75" s="11">
        <v>275</v>
      </c>
    </row>
    <row r="76" spans="1:8" ht="15.75" x14ac:dyDescent="0.25">
      <c r="A76" s="8" t="s">
        <v>87</v>
      </c>
      <c r="B76" s="9" t="s">
        <v>88</v>
      </c>
      <c r="C76" s="36">
        <v>20</v>
      </c>
      <c r="D76" s="36">
        <v>7</v>
      </c>
      <c r="E76" s="11">
        <v>1.3</v>
      </c>
      <c r="F76" s="11">
        <v>1.4</v>
      </c>
      <c r="G76" s="11">
        <v>10.199999999999999</v>
      </c>
      <c r="H76" s="11">
        <v>59.6</v>
      </c>
    </row>
    <row r="77" spans="1:8" ht="15.75" x14ac:dyDescent="0.25">
      <c r="A77" s="8" t="s">
        <v>25</v>
      </c>
      <c r="B77" s="3" t="s">
        <v>18</v>
      </c>
      <c r="C77" s="66">
        <v>30</v>
      </c>
      <c r="D77" s="66">
        <v>4.38</v>
      </c>
      <c r="E77" s="66">
        <v>1.95</v>
      </c>
      <c r="F77" s="66">
        <v>0.6</v>
      </c>
      <c r="G77" s="66">
        <v>13.8</v>
      </c>
      <c r="H77" s="66">
        <v>69</v>
      </c>
    </row>
    <row r="78" spans="1:8" ht="15.75" x14ac:dyDescent="0.25">
      <c r="A78" s="75">
        <v>581</v>
      </c>
      <c r="B78" s="9" t="s">
        <v>122</v>
      </c>
      <c r="C78" s="76">
        <v>200</v>
      </c>
      <c r="D78" s="76">
        <v>5.72</v>
      </c>
      <c r="E78" s="76">
        <v>0.1</v>
      </c>
      <c r="F78" s="76">
        <v>0.1</v>
      </c>
      <c r="G78" s="76">
        <v>20</v>
      </c>
      <c r="H78" s="66">
        <v>81</v>
      </c>
    </row>
    <row r="79" spans="1:8" ht="15.75" x14ac:dyDescent="0.25">
      <c r="A79" s="70"/>
      <c r="B79" s="9" t="s">
        <v>42</v>
      </c>
      <c r="C79" s="26">
        <v>150</v>
      </c>
      <c r="D79" s="26">
        <v>15.77</v>
      </c>
      <c r="E79" s="21">
        <v>0.6</v>
      </c>
      <c r="F79" s="21">
        <v>0.6</v>
      </c>
      <c r="G79" s="26">
        <v>14.7</v>
      </c>
      <c r="H79" s="27">
        <v>70.5</v>
      </c>
    </row>
    <row r="80" spans="1:8" ht="15.75" x14ac:dyDescent="0.25">
      <c r="A80" s="13"/>
      <c r="B80" s="57"/>
      <c r="C80" s="15">
        <f t="shared" ref="C80:H80" si="3">SUM(C75:C79)</f>
        <v>600</v>
      </c>
      <c r="D80" s="15">
        <f t="shared" si="3"/>
        <v>99.999999999999986</v>
      </c>
      <c r="E80" s="15">
        <f t="shared" si="3"/>
        <v>27.950000000000003</v>
      </c>
      <c r="F80" s="15">
        <f t="shared" si="3"/>
        <v>20.800000000000004</v>
      </c>
      <c r="G80" s="15">
        <f t="shared" si="3"/>
        <v>104.3</v>
      </c>
      <c r="H80" s="15">
        <f t="shared" si="3"/>
        <v>555.1</v>
      </c>
    </row>
    <row r="81" spans="1:8" ht="15.75" x14ac:dyDescent="0.25">
      <c r="A81" s="13"/>
      <c r="B81" s="57"/>
      <c r="C81" s="15"/>
      <c r="D81" s="15"/>
      <c r="E81" s="15"/>
      <c r="F81" s="15"/>
      <c r="G81" s="15"/>
      <c r="H81" s="16">
        <f>H80/2720</f>
        <v>0.2040808823529412</v>
      </c>
    </row>
    <row r="82" spans="1:8" ht="15.75" x14ac:dyDescent="0.2">
      <c r="A82" s="79" t="s">
        <v>15</v>
      </c>
      <c r="B82" s="79"/>
      <c r="C82" s="79"/>
      <c r="D82" s="79"/>
      <c r="E82" s="79"/>
      <c r="F82" s="79"/>
      <c r="G82" s="79"/>
      <c r="H82" s="79"/>
    </row>
    <row r="83" spans="1:8" ht="15.75" x14ac:dyDescent="0.25">
      <c r="A83" s="35" t="s">
        <v>123</v>
      </c>
      <c r="B83" s="41" t="s">
        <v>124</v>
      </c>
      <c r="C83" s="26">
        <v>100</v>
      </c>
      <c r="D83" s="26">
        <v>9.68</v>
      </c>
      <c r="E83" s="26">
        <v>1.5</v>
      </c>
      <c r="F83" s="26">
        <v>0.2</v>
      </c>
      <c r="G83" s="26">
        <v>8.6</v>
      </c>
      <c r="H83" s="66">
        <v>42</v>
      </c>
    </row>
    <row r="84" spans="1:8" ht="31.5" x14ac:dyDescent="0.25">
      <c r="A84" s="8">
        <v>96</v>
      </c>
      <c r="B84" s="37" t="s">
        <v>17</v>
      </c>
      <c r="C84" s="6" t="s">
        <v>104</v>
      </c>
      <c r="D84" s="6">
        <v>25.3</v>
      </c>
      <c r="E84" s="6">
        <v>3</v>
      </c>
      <c r="F84" s="6">
        <v>5.8</v>
      </c>
      <c r="G84" s="6">
        <v>29.7</v>
      </c>
      <c r="H84" s="6">
        <v>133</v>
      </c>
    </row>
    <row r="85" spans="1:8" ht="15.75" x14ac:dyDescent="0.25">
      <c r="A85" s="70">
        <v>265</v>
      </c>
      <c r="B85" s="9" t="s">
        <v>72</v>
      </c>
      <c r="C85" s="21">
        <v>280</v>
      </c>
      <c r="D85" s="21">
        <v>54.06</v>
      </c>
      <c r="E85" s="34">
        <v>20.399999999999999</v>
      </c>
      <c r="F85" s="34">
        <v>17.97</v>
      </c>
      <c r="G85" s="34">
        <v>47.4</v>
      </c>
      <c r="H85" s="34">
        <v>456.9</v>
      </c>
    </row>
    <row r="86" spans="1:8" ht="15.75" x14ac:dyDescent="0.25">
      <c r="A86" s="70">
        <v>276</v>
      </c>
      <c r="B86" s="38" t="s">
        <v>44</v>
      </c>
      <c r="C86" s="26">
        <v>200</v>
      </c>
      <c r="D86" s="26">
        <v>15.76</v>
      </c>
      <c r="E86" s="21">
        <v>0.1</v>
      </c>
      <c r="F86" s="21"/>
      <c r="G86" s="21">
        <v>27.9</v>
      </c>
      <c r="H86" s="26">
        <v>111</v>
      </c>
    </row>
    <row r="87" spans="1:8" ht="15.75" x14ac:dyDescent="0.25">
      <c r="A87" s="8" t="s">
        <v>25</v>
      </c>
      <c r="B87" s="14" t="s">
        <v>8</v>
      </c>
      <c r="C87" s="66">
        <v>30</v>
      </c>
      <c r="D87" s="72">
        <v>2.5</v>
      </c>
      <c r="E87" s="22">
        <v>2.4</v>
      </c>
      <c r="F87" s="22">
        <v>0.5</v>
      </c>
      <c r="G87" s="22">
        <v>12</v>
      </c>
      <c r="H87" s="22">
        <v>66</v>
      </c>
    </row>
    <row r="88" spans="1:8" ht="15.75" x14ac:dyDescent="0.25">
      <c r="A88" s="8" t="s">
        <v>25</v>
      </c>
      <c r="B88" s="14" t="s">
        <v>1</v>
      </c>
      <c r="C88" s="66">
        <v>30</v>
      </c>
      <c r="D88" s="72">
        <v>2.7</v>
      </c>
      <c r="E88" s="22">
        <v>3.2</v>
      </c>
      <c r="F88" s="22">
        <v>1.4</v>
      </c>
      <c r="G88" s="22">
        <v>13.1</v>
      </c>
      <c r="H88" s="22">
        <v>82.2</v>
      </c>
    </row>
    <row r="89" spans="1:8" ht="15.75" x14ac:dyDescent="0.25">
      <c r="A89" s="13"/>
      <c r="B89" s="57"/>
      <c r="C89" s="15">
        <v>895</v>
      </c>
      <c r="D89" s="15">
        <f>SUM(D83:D88)</f>
        <v>110.00000000000001</v>
      </c>
      <c r="E89" s="15">
        <f>SUM(E83:E88)</f>
        <v>30.599999999999998</v>
      </c>
      <c r="F89" s="15">
        <f>SUM(F83:F88)</f>
        <v>25.869999999999997</v>
      </c>
      <c r="G89" s="15">
        <f>SUM(G83:G88)</f>
        <v>138.69999999999999</v>
      </c>
      <c r="H89" s="39">
        <f>SUM(H83:H88)</f>
        <v>891.1</v>
      </c>
    </row>
    <row r="90" spans="1:8" ht="15.75" x14ac:dyDescent="0.25">
      <c r="A90" s="13"/>
      <c r="B90" s="57"/>
      <c r="C90" s="15"/>
      <c r="D90" s="15"/>
      <c r="E90" s="15"/>
      <c r="F90" s="15"/>
      <c r="G90" s="15"/>
      <c r="H90" s="16">
        <f>H89/2720</f>
        <v>0.32761029411764708</v>
      </c>
    </row>
    <row r="91" spans="1:8" ht="15.75" customHeight="1" x14ac:dyDescent="0.25">
      <c r="A91" s="13"/>
      <c r="B91" s="24" t="s">
        <v>12</v>
      </c>
      <c r="C91" s="15">
        <f>C80+C89</f>
        <v>1495</v>
      </c>
      <c r="D91" s="15"/>
      <c r="E91" s="15">
        <f>E80+E89</f>
        <v>58.55</v>
      </c>
      <c r="F91" s="15">
        <f>F80+F89</f>
        <v>46.67</v>
      </c>
      <c r="G91" s="15">
        <f>G80+G89</f>
        <v>243</v>
      </c>
      <c r="H91" s="15">
        <f>H80+H89</f>
        <v>1446.2</v>
      </c>
    </row>
    <row r="92" spans="1:8" ht="15.75" x14ac:dyDescent="0.25">
      <c r="A92" s="13"/>
      <c r="B92" s="24"/>
      <c r="C92" s="15"/>
      <c r="D92" s="15"/>
      <c r="E92" s="15"/>
      <c r="F92" s="15"/>
      <c r="G92" s="15"/>
      <c r="H92" s="16">
        <f>H91/2720</f>
        <v>0.53169117647058828</v>
      </c>
    </row>
    <row r="93" spans="1:8" ht="15.75" x14ac:dyDescent="0.2">
      <c r="A93" s="82" t="s">
        <v>30</v>
      </c>
      <c r="B93" s="82"/>
      <c r="C93" s="82"/>
      <c r="D93" s="82"/>
      <c r="E93" s="82"/>
      <c r="F93" s="82"/>
      <c r="G93" s="82"/>
      <c r="H93" s="82"/>
    </row>
    <row r="94" spans="1:8" ht="15.75" x14ac:dyDescent="0.2">
      <c r="A94" s="79" t="s">
        <v>16</v>
      </c>
      <c r="B94" s="79"/>
      <c r="C94" s="79"/>
      <c r="D94" s="79"/>
      <c r="E94" s="79"/>
      <c r="F94" s="79"/>
      <c r="G94" s="79"/>
      <c r="H94" s="79"/>
    </row>
    <row r="95" spans="1:8" ht="15.75" x14ac:dyDescent="0.2">
      <c r="A95" s="70">
        <v>174</v>
      </c>
      <c r="B95" s="40" t="s">
        <v>63</v>
      </c>
      <c r="C95" s="21" t="s">
        <v>107</v>
      </c>
      <c r="D95" s="21">
        <v>37.770000000000003</v>
      </c>
      <c r="E95" s="21">
        <v>4.5999999999999996</v>
      </c>
      <c r="F95" s="21">
        <v>8.4</v>
      </c>
      <c r="G95" s="21">
        <v>33.200000000000003</v>
      </c>
      <c r="H95" s="21">
        <v>227.04</v>
      </c>
    </row>
    <row r="96" spans="1:8" ht="15.75" x14ac:dyDescent="0.25">
      <c r="A96" s="8">
        <v>15</v>
      </c>
      <c r="B96" s="3" t="s">
        <v>19</v>
      </c>
      <c r="C96" s="66">
        <v>15</v>
      </c>
      <c r="D96" s="66">
        <v>17.670000000000002</v>
      </c>
      <c r="E96" s="66">
        <v>3.45</v>
      </c>
      <c r="F96" s="66">
        <v>4.45</v>
      </c>
      <c r="G96" s="66">
        <v>0</v>
      </c>
      <c r="H96" s="66">
        <v>54.5</v>
      </c>
    </row>
    <row r="97" spans="1:8" ht="15.75" x14ac:dyDescent="0.25">
      <c r="A97" s="2">
        <v>14</v>
      </c>
      <c r="B97" s="3" t="s">
        <v>2</v>
      </c>
      <c r="C97" s="66">
        <v>10</v>
      </c>
      <c r="D97" s="66">
        <v>12.42</v>
      </c>
      <c r="E97" s="66">
        <v>0.1</v>
      </c>
      <c r="F97" s="66">
        <v>7.2</v>
      </c>
      <c r="G97" s="66">
        <v>0.13</v>
      </c>
      <c r="H97" s="66">
        <v>65.72</v>
      </c>
    </row>
    <row r="98" spans="1:8" ht="15.75" x14ac:dyDescent="0.25">
      <c r="A98" s="2">
        <v>209</v>
      </c>
      <c r="B98" s="3" t="s">
        <v>52</v>
      </c>
      <c r="C98" s="66">
        <v>40</v>
      </c>
      <c r="D98" s="66">
        <v>16.14</v>
      </c>
      <c r="E98" s="66">
        <v>5.0999999999999996</v>
      </c>
      <c r="F98" s="66">
        <v>4.5999999999999996</v>
      </c>
      <c r="G98" s="66">
        <v>0.3</v>
      </c>
      <c r="H98" s="66">
        <v>63</v>
      </c>
    </row>
    <row r="99" spans="1:8" ht="15.75" x14ac:dyDescent="0.25">
      <c r="A99" s="8">
        <v>580</v>
      </c>
      <c r="B99" s="3" t="s">
        <v>41</v>
      </c>
      <c r="C99" s="66">
        <v>200</v>
      </c>
      <c r="D99" s="66">
        <v>8.6199999999999992</v>
      </c>
      <c r="E99" s="66">
        <v>1.7</v>
      </c>
      <c r="F99" s="66">
        <v>1.3</v>
      </c>
      <c r="G99" s="66">
        <v>17.399999999999999</v>
      </c>
      <c r="H99" s="66">
        <v>88</v>
      </c>
    </row>
    <row r="100" spans="1:8" ht="15.75" x14ac:dyDescent="0.25">
      <c r="A100" s="8" t="s">
        <v>25</v>
      </c>
      <c r="B100" s="3" t="s">
        <v>105</v>
      </c>
      <c r="C100" s="66">
        <v>60</v>
      </c>
      <c r="D100" s="66">
        <v>7.38</v>
      </c>
      <c r="E100" s="66">
        <v>3.9</v>
      </c>
      <c r="F100" s="66">
        <v>1.2</v>
      </c>
      <c r="G100" s="66">
        <v>27.6</v>
      </c>
      <c r="H100" s="66">
        <v>138</v>
      </c>
    </row>
    <row r="101" spans="1:8" ht="15.75" x14ac:dyDescent="0.25">
      <c r="A101" s="8"/>
      <c r="B101" s="9"/>
      <c r="C101" s="26"/>
      <c r="D101" s="26"/>
      <c r="E101" s="21"/>
      <c r="F101" s="21"/>
      <c r="G101" s="26"/>
      <c r="H101" s="27"/>
    </row>
    <row r="102" spans="1:8" ht="15.75" x14ac:dyDescent="0.25">
      <c r="A102" s="14"/>
      <c r="B102" s="9"/>
      <c r="C102" s="15">
        <v>550</v>
      </c>
      <c r="D102" s="15">
        <f>SUM(D95:D101)</f>
        <v>100</v>
      </c>
      <c r="E102" s="15">
        <f>SUM(E95:E101)</f>
        <v>18.849999999999998</v>
      </c>
      <c r="F102" s="15">
        <f>SUM(F95:F101)</f>
        <v>27.15</v>
      </c>
      <c r="G102" s="15">
        <f>SUM(G95:G101)</f>
        <v>78.63</v>
      </c>
      <c r="H102" s="15">
        <f>SUM(H95:H101)</f>
        <v>636.26</v>
      </c>
    </row>
    <row r="103" spans="1:8" ht="15.75" x14ac:dyDescent="0.25">
      <c r="A103" s="14"/>
      <c r="B103" s="9"/>
      <c r="C103" s="15"/>
      <c r="D103" s="15"/>
      <c r="E103" s="15"/>
      <c r="F103" s="15"/>
      <c r="G103" s="15"/>
      <c r="H103" s="16">
        <f>H102/2720</f>
        <v>0.23391911764705883</v>
      </c>
    </row>
    <row r="104" spans="1:8" ht="15.75" x14ac:dyDescent="0.2">
      <c r="A104" s="79" t="s">
        <v>15</v>
      </c>
      <c r="B104" s="79"/>
      <c r="C104" s="79"/>
      <c r="D104" s="79"/>
      <c r="E104" s="79"/>
      <c r="F104" s="79"/>
      <c r="G104" s="79"/>
      <c r="H104" s="79"/>
    </row>
    <row r="105" spans="1:8" ht="15.75" x14ac:dyDescent="0.2">
      <c r="A105" s="74">
        <v>484</v>
      </c>
      <c r="B105" s="28" t="s">
        <v>40</v>
      </c>
      <c r="C105" s="21">
        <v>100</v>
      </c>
      <c r="D105" s="21">
        <v>11.26</v>
      </c>
      <c r="E105" s="29">
        <v>1.1299999999999999</v>
      </c>
      <c r="F105" s="29">
        <v>4.5</v>
      </c>
      <c r="G105" s="29">
        <v>9.8000000000000007</v>
      </c>
      <c r="H105" s="29">
        <v>66</v>
      </c>
    </row>
    <row r="106" spans="1:8" ht="31.5" x14ac:dyDescent="0.2">
      <c r="A106" s="70">
        <v>166</v>
      </c>
      <c r="B106" s="42" t="s">
        <v>64</v>
      </c>
      <c r="C106" s="43">
        <v>250</v>
      </c>
      <c r="D106" s="43">
        <v>10</v>
      </c>
      <c r="E106" s="21">
        <v>3.9</v>
      </c>
      <c r="F106" s="21">
        <v>2.8</v>
      </c>
      <c r="G106" s="21">
        <v>20</v>
      </c>
      <c r="H106" s="21">
        <v>121</v>
      </c>
    </row>
    <row r="107" spans="1:8" ht="15.75" x14ac:dyDescent="0.25">
      <c r="A107" s="8" t="s">
        <v>108</v>
      </c>
      <c r="B107" s="33" t="s">
        <v>84</v>
      </c>
      <c r="C107" s="21">
        <v>120</v>
      </c>
      <c r="D107" s="21">
        <v>54.12</v>
      </c>
      <c r="E107" s="34">
        <v>9.9</v>
      </c>
      <c r="F107" s="34">
        <v>8.5</v>
      </c>
      <c r="G107" s="34">
        <v>9.9</v>
      </c>
      <c r="H107" s="34">
        <v>163</v>
      </c>
    </row>
    <row r="108" spans="1:8" ht="15.75" x14ac:dyDescent="0.25">
      <c r="A108" s="12">
        <v>128</v>
      </c>
      <c r="B108" s="14" t="s">
        <v>24</v>
      </c>
      <c r="C108" s="66">
        <v>180</v>
      </c>
      <c r="D108" s="66">
        <v>21.1</v>
      </c>
      <c r="E108" s="21">
        <v>3.7</v>
      </c>
      <c r="F108" s="21">
        <v>6.48</v>
      </c>
      <c r="G108" s="21">
        <v>24.3</v>
      </c>
      <c r="H108" s="21">
        <v>169.2</v>
      </c>
    </row>
    <row r="109" spans="1:8" ht="15.75" x14ac:dyDescent="0.2">
      <c r="A109" s="70">
        <v>538</v>
      </c>
      <c r="B109" s="33" t="s">
        <v>56</v>
      </c>
      <c r="C109" s="21">
        <v>200</v>
      </c>
      <c r="D109" s="21">
        <v>8.32</v>
      </c>
      <c r="E109" s="21">
        <v>0.2</v>
      </c>
      <c r="F109" s="21">
        <v>0.2</v>
      </c>
      <c r="G109" s="21">
        <v>27.9</v>
      </c>
      <c r="H109" s="21">
        <v>115</v>
      </c>
    </row>
    <row r="110" spans="1:8" ht="15.75" x14ac:dyDescent="0.25">
      <c r="A110" s="8" t="s">
        <v>25</v>
      </c>
      <c r="B110" s="14" t="s">
        <v>8</v>
      </c>
      <c r="C110" s="66">
        <v>30</v>
      </c>
      <c r="D110" s="72">
        <v>2.5</v>
      </c>
      <c r="E110" s="22">
        <v>2.4</v>
      </c>
      <c r="F110" s="22">
        <v>0.5</v>
      </c>
      <c r="G110" s="22">
        <v>12</v>
      </c>
      <c r="H110" s="22">
        <v>66</v>
      </c>
    </row>
    <row r="111" spans="1:8" ht="15.75" x14ac:dyDescent="0.25">
      <c r="A111" s="8" t="s">
        <v>25</v>
      </c>
      <c r="B111" s="14" t="s">
        <v>1</v>
      </c>
      <c r="C111" s="66">
        <v>30</v>
      </c>
      <c r="D111" s="72">
        <v>2.7</v>
      </c>
      <c r="E111" s="22">
        <v>3.2</v>
      </c>
      <c r="F111" s="22">
        <v>1.4</v>
      </c>
      <c r="G111" s="22">
        <v>13.1</v>
      </c>
      <c r="H111" s="22">
        <v>82.2</v>
      </c>
    </row>
    <row r="112" spans="1:8" ht="15.75" x14ac:dyDescent="0.25">
      <c r="A112" s="13"/>
      <c r="B112" s="57"/>
      <c r="C112" s="15">
        <f t="shared" ref="C112:H112" si="4">SUM(C105:C111)</f>
        <v>910</v>
      </c>
      <c r="D112" s="15">
        <f t="shared" si="4"/>
        <v>109.99999999999999</v>
      </c>
      <c r="E112" s="15">
        <f t="shared" si="4"/>
        <v>24.429999999999996</v>
      </c>
      <c r="F112" s="15">
        <f t="shared" si="4"/>
        <v>24.38</v>
      </c>
      <c r="G112" s="15">
        <f t="shared" si="4"/>
        <v>117</v>
      </c>
      <c r="H112" s="15">
        <f t="shared" si="4"/>
        <v>782.40000000000009</v>
      </c>
    </row>
    <row r="113" spans="1:8" ht="15.75" customHeight="1" x14ac:dyDescent="0.25">
      <c r="A113" s="13"/>
      <c r="B113" s="57"/>
      <c r="C113" s="15"/>
      <c r="D113" s="15"/>
      <c r="E113" s="15"/>
      <c r="F113" s="15"/>
      <c r="G113" s="15"/>
      <c r="H113" s="16">
        <f>H112/2720</f>
        <v>0.28764705882352942</v>
      </c>
    </row>
    <row r="114" spans="1:8" ht="15.75" x14ac:dyDescent="0.25">
      <c r="A114" s="13"/>
      <c r="B114" s="24" t="s">
        <v>12</v>
      </c>
      <c r="C114" s="15">
        <f>C102+C112</f>
        <v>1460</v>
      </c>
      <c r="D114" s="15"/>
      <c r="E114" s="15">
        <f>E102+E112</f>
        <v>43.279999999999994</v>
      </c>
      <c r="F114" s="15">
        <f>F102+F112</f>
        <v>51.53</v>
      </c>
      <c r="G114" s="15">
        <f>G102+G112</f>
        <v>195.63</v>
      </c>
      <c r="H114" s="15">
        <f>H102+H112</f>
        <v>1418.66</v>
      </c>
    </row>
    <row r="115" spans="1:8" ht="15.75" x14ac:dyDescent="0.25">
      <c r="A115" s="58"/>
      <c r="B115" s="58"/>
      <c r="C115" s="44"/>
      <c r="D115" s="44"/>
      <c r="E115" s="44"/>
      <c r="F115" s="44"/>
      <c r="G115" s="44"/>
      <c r="H115" s="16">
        <f>H114/2720</f>
        <v>0.52156617647058823</v>
      </c>
    </row>
    <row r="116" spans="1:8" ht="15.75" x14ac:dyDescent="0.2">
      <c r="A116" s="82" t="s">
        <v>31</v>
      </c>
      <c r="B116" s="82"/>
      <c r="C116" s="82"/>
      <c r="D116" s="82"/>
      <c r="E116" s="82"/>
      <c r="F116" s="82"/>
      <c r="G116" s="82"/>
      <c r="H116" s="82"/>
    </row>
    <row r="117" spans="1:8" ht="15.75" x14ac:dyDescent="0.2">
      <c r="A117" s="79" t="s">
        <v>16</v>
      </c>
      <c r="B117" s="79"/>
      <c r="C117" s="79"/>
      <c r="D117" s="79"/>
      <c r="E117" s="79"/>
      <c r="F117" s="79"/>
      <c r="G117" s="79"/>
      <c r="H117" s="79"/>
    </row>
    <row r="118" spans="1:8" ht="31.5" x14ac:dyDescent="0.2">
      <c r="A118" s="4" t="s">
        <v>82</v>
      </c>
      <c r="B118" s="31" t="s">
        <v>83</v>
      </c>
      <c r="C118" s="6">
        <v>120</v>
      </c>
      <c r="D118" s="6">
        <v>49.12</v>
      </c>
      <c r="E118" s="6">
        <v>9.6</v>
      </c>
      <c r="F118" s="6">
        <v>11.74</v>
      </c>
      <c r="G118" s="6">
        <v>10.76</v>
      </c>
      <c r="H118" s="7">
        <v>187</v>
      </c>
    </row>
    <row r="119" spans="1:8" ht="15.75" x14ac:dyDescent="0.25">
      <c r="A119" s="70">
        <v>171</v>
      </c>
      <c r="B119" s="9" t="s">
        <v>36</v>
      </c>
      <c r="C119" s="21">
        <v>180</v>
      </c>
      <c r="D119" s="21">
        <v>18</v>
      </c>
      <c r="E119" s="34">
        <v>9.8000000000000007</v>
      </c>
      <c r="F119" s="34">
        <v>7.56</v>
      </c>
      <c r="G119" s="34">
        <v>46.44</v>
      </c>
      <c r="H119" s="34">
        <v>294</v>
      </c>
    </row>
    <row r="120" spans="1:8" ht="15.75" x14ac:dyDescent="0.25">
      <c r="A120" s="8">
        <v>686</v>
      </c>
      <c r="B120" s="3" t="s">
        <v>38</v>
      </c>
      <c r="C120" s="66">
        <v>200</v>
      </c>
      <c r="D120" s="66">
        <v>6.18</v>
      </c>
      <c r="E120" s="66">
        <v>0.2</v>
      </c>
      <c r="F120" s="66">
        <v>0</v>
      </c>
      <c r="G120" s="66">
        <v>10.199999999999999</v>
      </c>
      <c r="H120" s="66">
        <v>41</v>
      </c>
    </row>
    <row r="121" spans="1:8" ht="15.75" x14ac:dyDescent="0.25">
      <c r="A121" s="8" t="s">
        <v>25</v>
      </c>
      <c r="B121" s="3" t="s">
        <v>121</v>
      </c>
      <c r="C121" s="73">
        <v>60</v>
      </c>
      <c r="D121" s="73">
        <v>20</v>
      </c>
      <c r="E121" s="73">
        <v>3.3</v>
      </c>
      <c r="F121" s="73">
        <v>3</v>
      </c>
      <c r="G121" s="73">
        <v>45.75</v>
      </c>
      <c r="H121" s="73">
        <v>217.2</v>
      </c>
    </row>
    <row r="122" spans="1:8" ht="15.75" x14ac:dyDescent="0.25">
      <c r="A122" s="8" t="s">
        <v>25</v>
      </c>
      <c r="B122" s="3" t="s">
        <v>105</v>
      </c>
      <c r="C122" s="73">
        <v>50</v>
      </c>
      <c r="D122" s="73">
        <v>6.7</v>
      </c>
      <c r="E122" s="73">
        <v>3.25</v>
      </c>
      <c r="F122" s="73">
        <v>1</v>
      </c>
      <c r="G122" s="73">
        <v>23</v>
      </c>
      <c r="H122" s="73">
        <v>115</v>
      </c>
    </row>
    <row r="123" spans="1:8" ht="15.75" x14ac:dyDescent="0.25">
      <c r="A123" s="13"/>
      <c r="B123" s="70"/>
      <c r="C123" s="15">
        <f t="shared" ref="C123:H123" si="5">SUM(C118:C122)</f>
        <v>610</v>
      </c>
      <c r="D123" s="15">
        <f t="shared" si="5"/>
        <v>100.00000000000001</v>
      </c>
      <c r="E123" s="15">
        <f t="shared" si="5"/>
        <v>26.15</v>
      </c>
      <c r="F123" s="15">
        <f t="shared" si="5"/>
        <v>23.3</v>
      </c>
      <c r="G123" s="15">
        <f t="shared" si="5"/>
        <v>136.14999999999998</v>
      </c>
      <c r="H123" s="15">
        <f t="shared" si="5"/>
        <v>854.2</v>
      </c>
    </row>
    <row r="124" spans="1:8" ht="15.75" x14ac:dyDescent="0.25">
      <c r="A124" s="13"/>
      <c r="B124" s="70"/>
      <c r="C124" s="15"/>
      <c r="D124" s="15"/>
      <c r="E124" s="15"/>
      <c r="F124" s="15"/>
      <c r="G124" s="15"/>
      <c r="H124" s="16">
        <f>H123/2720</f>
        <v>0.31404411764705886</v>
      </c>
    </row>
    <row r="125" spans="1:8" ht="15.75" x14ac:dyDescent="0.2">
      <c r="A125" s="79" t="s">
        <v>15</v>
      </c>
      <c r="B125" s="79"/>
      <c r="C125" s="79"/>
      <c r="D125" s="79"/>
      <c r="E125" s="79"/>
      <c r="F125" s="79"/>
      <c r="G125" s="79"/>
      <c r="H125" s="79"/>
    </row>
    <row r="126" spans="1:8" ht="15.75" x14ac:dyDescent="0.25">
      <c r="A126" s="2" t="s">
        <v>59</v>
      </c>
      <c r="B126" s="3" t="s">
        <v>54</v>
      </c>
      <c r="C126" s="76">
        <v>100</v>
      </c>
      <c r="D126" s="76">
        <v>15.32</v>
      </c>
      <c r="E126" s="76">
        <v>1.41</v>
      </c>
      <c r="F126" s="76">
        <v>6</v>
      </c>
      <c r="G126" s="76">
        <v>8.1999999999999993</v>
      </c>
      <c r="H126" s="76">
        <v>92.8</v>
      </c>
    </row>
    <row r="127" spans="1:8" ht="15.75" x14ac:dyDescent="0.2">
      <c r="A127" s="35" t="s">
        <v>98</v>
      </c>
      <c r="B127" s="28" t="s">
        <v>79</v>
      </c>
      <c r="C127" s="21">
        <v>250</v>
      </c>
      <c r="D127" s="21">
        <v>20.6</v>
      </c>
      <c r="E127" s="21">
        <v>3.7</v>
      </c>
      <c r="F127" s="21">
        <v>2.8</v>
      </c>
      <c r="G127" s="21">
        <v>19.600000000000001</v>
      </c>
      <c r="H127" s="21">
        <v>119</v>
      </c>
    </row>
    <row r="128" spans="1:8" ht="15.75" x14ac:dyDescent="0.25">
      <c r="A128" s="8" t="s">
        <v>99</v>
      </c>
      <c r="B128" s="33" t="s">
        <v>65</v>
      </c>
      <c r="C128" s="21">
        <v>120</v>
      </c>
      <c r="D128" s="21">
        <v>42.42</v>
      </c>
      <c r="E128" s="34">
        <v>10.6</v>
      </c>
      <c r="F128" s="34">
        <v>16.5</v>
      </c>
      <c r="G128" s="34">
        <v>9.1999999999999993</v>
      </c>
      <c r="H128" s="34">
        <v>227</v>
      </c>
    </row>
    <row r="129" spans="1:8" ht="15.75" x14ac:dyDescent="0.2">
      <c r="A129" s="35" t="s">
        <v>100</v>
      </c>
      <c r="B129" s="33" t="s">
        <v>75</v>
      </c>
      <c r="C129" s="21">
        <v>180</v>
      </c>
      <c r="D129" s="21">
        <v>19.2</v>
      </c>
      <c r="E129" s="21">
        <v>4.5999999999999996</v>
      </c>
      <c r="F129" s="21">
        <v>5.15</v>
      </c>
      <c r="G129" s="21">
        <v>11.8</v>
      </c>
      <c r="H129" s="21">
        <v>130.80000000000001</v>
      </c>
    </row>
    <row r="130" spans="1:8" ht="15.75" x14ac:dyDescent="0.25">
      <c r="A130" s="8">
        <v>349</v>
      </c>
      <c r="B130" s="14" t="s">
        <v>4</v>
      </c>
      <c r="C130" s="66">
        <v>200</v>
      </c>
      <c r="D130" s="66">
        <v>7.26</v>
      </c>
      <c r="E130" s="22">
        <v>0.6</v>
      </c>
      <c r="F130" s="22">
        <v>0.1</v>
      </c>
      <c r="G130" s="22">
        <v>31.7</v>
      </c>
      <c r="H130" s="22">
        <v>131</v>
      </c>
    </row>
    <row r="131" spans="1:8" ht="15.75" x14ac:dyDescent="0.25">
      <c r="A131" s="8" t="s">
        <v>25</v>
      </c>
      <c r="B131" s="14" t="s">
        <v>8</v>
      </c>
      <c r="C131" s="66">
        <v>30</v>
      </c>
      <c r="D131" s="66">
        <v>2.5</v>
      </c>
      <c r="E131" s="22">
        <v>2.4</v>
      </c>
      <c r="F131" s="22">
        <v>0.5</v>
      </c>
      <c r="G131" s="22">
        <v>12</v>
      </c>
      <c r="H131" s="22">
        <v>66</v>
      </c>
    </row>
    <row r="132" spans="1:8" ht="15.75" customHeight="1" x14ac:dyDescent="0.25">
      <c r="A132" s="8" t="s">
        <v>25</v>
      </c>
      <c r="B132" s="14" t="s">
        <v>1</v>
      </c>
      <c r="C132" s="66">
        <v>30</v>
      </c>
      <c r="D132" s="66">
        <v>2.7</v>
      </c>
      <c r="E132" s="22">
        <v>3.2</v>
      </c>
      <c r="F132" s="22">
        <v>1.4</v>
      </c>
      <c r="G132" s="22">
        <v>13.1</v>
      </c>
      <c r="H132" s="22">
        <v>82.2</v>
      </c>
    </row>
    <row r="133" spans="1:8" ht="15.75" x14ac:dyDescent="0.25">
      <c r="A133" s="13"/>
      <c r="B133" s="70"/>
      <c r="C133" s="15">
        <f t="shared" ref="C133:H133" si="6">SUM(C126:C132)</f>
        <v>910</v>
      </c>
      <c r="D133" s="15">
        <f t="shared" si="6"/>
        <v>110.00000000000001</v>
      </c>
      <c r="E133" s="15">
        <f t="shared" si="6"/>
        <v>26.51</v>
      </c>
      <c r="F133" s="15">
        <f t="shared" si="6"/>
        <v>32.450000000000003</v>
      </c>
      <c r="G133" s="15">
        <f t="shared" si="6"/>
        <v>105.6</v>
      </c>
      <c r="H133" s="23">
        <f t="shared" si="6"/>
        <v>848.80000000000007</v>
      </c>
    </row>
    <row r="134" spans="1:8" ht="15.75" x14ac:dyDescent="0.25">
      <c r="A134" s="13"/>
      <c r="B134" s="70"/>
      <c r="C134" s="15"/>
      <c r="D134" s="15"/>
      <c r="E134" s="15"/>
      <c r="F134" s="15"/>
      <c r="G134" s="15"/>
      <c r="H134" s="16">
        <f>H133/2720</f>
        <v>0.31205882352941178</v>
      </c>
    </row>
    <row r="135" spans="1:8" ht="15.75" x14ac:dyDescent="0.25">
      <c r="A135" s="13"/>
      <c r="B135" s="24" t="s">
        <v>12</v>
      </c>
      <c r="C135" s="15">
        <f>C123+C133</f>
        <v>1520</v>
      </c>
      <c r="D135" s="15"/>
      <c r="E135" s="15">
        <f>E123+E133</f>
        <v>52.66</v>
      </c>
      <c r="F135" s="15">
        <f>F123+F133</f>
        <v>55.75</v>
      </c>
      <c r="G135" s="15">
        <f>G123+G133</f>
        <v>241.74999999999997</v>
      </c>
      <c r="H135" s="15">
        <f>H123+H133</f>
        <v>1703</v>
      </c>
    </row>
    <row r="136" spans="1:8" ht="15.75" x14ac:dyDescent="0.25">
      <c r="A136" s="13"/>
      <c r="B136" s="24"/>
      <c r="C136" s="15"/>
      <c r="D136" s="15"/>
      <c r="E136" s="15"/>
      <c r="F136" s="15"/>
      <c r="G136" s="15"/>
      <c r="H136" s="16">
        <f>H135/2720</f>
        <v>0.62610294117647058</v>
      </c>
    </row>
    <row r="137" spans="1:8" ht="15.75" x14ac:dyDescent="0.2">
      <c r="A137" s="82" t="s">
        <v>32</v>
      </c>
      <c r="B137" s="82"/>
      <c r="C137" s="82"/>
      <c r="D137" s="82"/>
      <c r="E137" s="82"/>
      <c r="F137" s="82"/>
      <c r="G137" s="82"/>
      <c r="H137" s="82"/>
    </row>
    <row r="138" spans="1:8" ht="15.75" x14ac:dyDescent="0.2">
      <c r="A138" s="79" t="s">
        <v>16</v>
      </c>
      <c r="B138" s="79"/>
      <c r="C138" s="79"/>
      <c r="D138" s="79"/>
      <c r="E138" s="79"/>
      <c r="F138" s="79"/>
      <c r="G138" s="79"/>
      <c r="H138" s="79"/>
    </row>
    <row r="139" spans="1:8" ht="15.75" x14ac:dyDescent="0.2">
      <c r="A139" s="45"/>
      <c r="B139" s="40"/>
      <c r="C139" s="21"/>
      <c r="D139" s="21"/>
      <c r="E139" s="34"/>
      <c r="F139" s="34"/>
      <c r="G139" s="34"/>
      <c r="H139" s="34"/>
    </row>
    <row r="140" spans="1:8" ht="15.75" x14ac:dyDescent="0.25">
      <c r="A140" s="8">
        <v>210</v>
      </c>
      <c r="B140" s="9" t="s">
        <v>20</v>
      </c>
      <c r="C140" s="36">
        <v>200</v>
      </c>
      <c r="D140" s="36">
        <v>41.72</v>
      </c>
      <c r="E140" s="11">
        <v>15.07</v>
      </c>
      <c r="F140" s="11">
        <v>26</v>
      </c>
      <c r="G140" s="11">
        <v>3.07</v>
      </c>
      <c r="H140" s="11">
        <v>317.3</v>
      </c>
    </row>
    <row r="141" spans="1:8" ht="15.75" x14ac:dyDescent="0.25">
      <c r="A141" s="8">
        <v>15</v>
      </c>
      <c r="B141" s="3" t="s">
        <v>19</v>
      </c>
      <c r="C141" s="66">
        <v>10</v>
      </c>
      <c r="D141" s="66">
        <v>11.78</v>
      </c>
      <c r="E141" s="66">
        <v>2.2999999999999998</v>
      </c>
      <c r="F141" s="66">
        <v>2.95</v>
      </c>
      <c r="G141" s="66">
        <v>0</v>
      </c>
      <c r="H141" s="66">
        <v>47</v>
      </c>
    </row>
    <row r="142" spans="1:8" ht="15.75" x14ac:dyDescent="0.25">
      <c r="A142" s="2">
        <v>14</v>
      </c>
      <c r="B142" s="3" t="s">
        <v>2</v>
      </c>
      <c r="C142" s="66">
        <v>10</v>
      </c>
      <c r="D142" s="66">
        <v>12.42</v>
      </c>
      <c r="E142" s="66">
        <v>0.1</v>
      </c>
      <c r="F142" s="66">
        <v>7.2</v>
      </c>
      <c r="G142" s="66">
        <v>0.13</v>
      </c>
      <c r="H142" s="66">
        <v>65.72</v>
      </c>
    </row>
    <row r="143" spans="1:8" ht="15.75" x14ac:dyDescent="0.25">
      <c r="A143" s="8" t="s">
        <v>25</v>
      </c>
      <c r="B143" s="3" t="s">
        <v>18</v>
      </c>
      <c r="C143" s="66">
        <v>30</v>
      </c>
      <c r="D143" s="66">
        <v>4.38</v>
      </c>
      <c r="E143" s="66">
        <v>1.95</v>
      </c>
      <c r="F143" s="66">
        <v>0.6</v>
      </c>
      <c r="G143" s="66">
        <v>13.8</v>
      </c>
      <c r="H143" s="66">
        <v>69</v>
      </c>
    </row>
    <row r="144" spans="1:8" ht="15.75" x14ac:dyDescent="0.25">
      <c r="A144" s="12">
        <v>379</v>
      </c>
      <c r="B144" s="3" t="s">
        <v>43</v>
      </c>
      <c r="C144" s="21">
        <v>200</v>
      </c>
      <c r="D144" s="21">
        <v>16.52</v>
      </c>
      <c r="E144" s="21">
        <v>1.5</v>
      </c>
      <c r="F144" s="21">
        <v>1.3</v>
      </c>
      <c r="G144" s="21">
        <v>22.4</v>
      </c>
      <c r="H144" s="21">
        <v>107</v>
      </c>
    </row>
    <row r="145" spans="1:8" ht="15.75" x14ac:dyDescent="0.25">
      <c r="A145" s="70"/>
      <c r="B145" s="9" t="s">
        <v>42</v>
      </c>
      <c r="C145" s="26">
        <v>100</v>
      </c>
      <c r="D145" s="26">
        <v>13.18</v>
      </c>
      <c r="E145" s="21">
        <v>0.4</v>
      </c>
      <c r="F145" s="21">
        <v>0.4</v>
      </c>
      <c r="G145" s="26">
        <v>9.8000000000000007</v>
      </c>
      <c r="H145" s="27">
        <v>47</v>
      </c>
    </row>
    <row r="146" spans="1:8" ht="15.75" x14ac:dyDescent="0.25">
      <c r="A146" s="13"/>
      <c r="B146" s="57"/>
      <c r="C146" s="15">
        <f t="shared" ref="C146:H146" si="7">SUM(C140:C145)</f>
        <v>550</v>
      </c>
      <c r="D146" s="15">
        <f t="shared" si="7"/>
        <v>100</v>
      </c>
      <c r="E146" s="15">
        <f t="shared" si="7"/>
        <v>21.32</v>
      </c>
      <c r="F146" s="15">
        <f t="shared" si="7"/>
        <v>38.449999999999996</v>
      </c>
      <c r="G146" s="15">
        <f t="shared" si="7"/>
        <v>49.2</v>
      </c>
      <c r="H146" s="15">
        <f t="shared" si="7"/>
        <v>653.02</v>
      </c>
    </row>
    <row r="147" spans="1:8" ht="15.75" x14ac:dyDescent="0.25">
      <c r="A147" s="13"/>
      <c r="B147" s="70"/>
      <c r="C147" s="67"/>
      <c r="D147" s="67"/>
      <c r="E147" s="15"/>
      <c r="F147" s="15"/>
      <c r="G147" s="15"/>
      <c r="H147" s="16">
        <f>H146/2720</f>
        <v>0.24008088235294117</v>
      </c>
    </row>
    <row r="148" spans="1:8" ht="15.75" x14ac:dyDescent="0.2">
      <c r="A148" s="79" t="s">
        <v>15</v>
      </c>
      <c r="B148" s="79"/>
      <c r="C148" s="79"/>
      <c r="D148" s="79"/>
      <c r="E148" s="79"/>
      <c r="F148" s="79"/>
      <c r="G148" s="79"/>
      <c r="H148" s="79"/>
    </row>
    <row r="149" spans="1:8" ht="15.75" x14ac:dyDescent="0.2">
      <c r="A149" s="69">
        <v>212</v>
      </c>
      <c r="B149" s="5" t="s">
        <v>67</v>
      </c>
      <c r="C149" s="21">
        <v>100</v>
      </c>
      <c r="D149" s="21">
        <v>15.82</v>
      </c>
      <c r="E149" s="29">
        <v>1.3</v>
      </c>
      <c r="F149" s="29">
        <v>6.8</v>
      </c>
      <c r="G149" s="29">
        <v>10.15</v>
      </c>
      <c r="H149" s="29">
        <v>107.7</v>
      </c>
    </row>
    <row r="150" spans="1:8" ht="15.75" x14ac:dyDescent="0.2">
      <c r="A150" s="70">
        <v>88</v>
      </c>
      <c r="B150" s="17" t="s">
        <v>68</v>
      </c>
      <c r="C150" s="30" t="s">
        <v>109</v>
      </c>
      <c r="D150" s="30">
        <v>22.52</v>
      </c>
      <c r="E150" s="21">
        <v>3.1</v>
      </c>
      <c r="F150" s="21">
        <v>5.6</v>
      </c>
      <c r="G150" s="21">
        <v>11.75</v>
      </c>
      <c r="H150" s="21">
        <v>96</v>
      </c>
    </row>
    <row r="151" spans="1:8" ht="15.75" x14ac:dyDescent="0.2">
      <c r="A151" s="4">
        <v>290</v>
      </c>
      <c r="B151" s="5" t="s">
        <v>80</v>
      </c>
      <c r="C151" s="6">
        <v>100</v>
      </c>
      <c r="D151" s="6">
        <v>39.36</v>
      </c>
      <c r="E151" s="6">
        <v>15.2</v>
      </c>
      <c r="F151" s="6">
        <v>12.7</v>
      </c>
      <c r="G151" s="6">
        <v>15.3</v>
      </c>
      <c r="H151" s="7">
        <v>215</v>
      </c>
    </row>
    <row r="152" spans="1:8" ht="15.75" x14ac:dyDescent="0.25">
      <c r="A152" s="70">
        <v>302</v>
      </c>
      <c r="B152" s="14" t="s">
        <v>90</v>
      </c>
      <c r="C152" s="66">
        <v>180</v>
      </c>
      <c r="D152" s="66">
        <v>12.1</v>
      </c>
      <c r="E152" s="32">
        <v>6.8</v>
      </c>
      <c r="F152" s="32">
        <v>5.9</v>
      </c>
      <c r="G152" s="32">
        <v>45.36</v>
      </c>
      <c r="H152" s="32">
        <v>268</v>
      </c>
    </row>
    <row r="153" spans="1:8" ht="15.75" x14ac:dyDescent="0.25">
      <c r="A153" s="8">
        <v>389</v>
      </c>
      <c r="B153" s="14" t="s">
        <v>49</v>
      </c>
      <c r="C153" s="66">
        <v>200</v>
      </c>
      <c r="D153" s="66">
        <v>15</v>
      </c>
      <c r="E153" s="22">
        <v>1</v>
      </c>
      <c r="F153" s="22">
        <v>0.2</v>
      </c>
      <c r="G153" s="22">
        <v>19.8</v>
      </c>
      <c r="H153" s="22">
        <v>86</v>
      </c>
    </row>
    <row r="154" spans="1:8" ht="15.75" x14ac:dyDescent="0.25">
      <c r="A154" s="8" t="s">
        <v>25</v>
      </c>
      <c r="B154" s="14" t="s">
        <v>1</v>
      </c>
      <c r="C154" s="66">
        <v>30</v>
      </c>
      <c r="D154" s="66">
        <v>2.7</v>
      </c>
      <c r="E154" s="22">
        <v>2.4</v>
      </c>
      <c r="F154" s="22">
        <v>0.5</v>
      </c>
      <c r="G154" s="22">
        <v>12</v>
      </c>
      <c r="H154" s="22">
        <v>66</v>
      </c>
    </row>
    <row r="155" spans="1:8" ht="15.75" customHeight="1" x14ac:dyDescent="0.25">
      <c r="A155" s="8" t="s">
        <v>25</v>
      </c>
      <c r="B155" s="14" t="s">
        <v>8</v>
      </c>
      <c r="C155" s="66">
        <v>30</v>
      </c>
      <c r="D155" s="66">
        <v>2.5</v>
      </c>
      <c r="E155" s="22">
        <v>3.2</v>
      </c>
      <c r="F155" s="22">
        <v>1.4</v>
      </c>
      <c r="G155" s="22">
        <v>13.1</v>
      </c>
      <c r="H155" s="22">
        <v>82.2</v>
      </c>
    </row>
    <row r="156" spans="1:8" ht="15.75" x14ac:dyDescent="0.25">
      <c r="A156" s="13"/>
      <c r="B156" s="57"/>
      <c r="C156" s="15">
        <v>900</v>
      </c>
      <c r="D156" s="15">
        <f>SUM(D149:D155)</f>
        <v>110</v>
      </c>
      <c r="E156" s="15">
        <f>SUM(E149:E155)</f>
        <v>33</v>
      </c>
      <c r="F156" s="15">
        <f>SUM(F149:F155)</f>
        <v>33.1</v>
      </c>
      <c r="G156" s="15">
        <f>SUM(G149:G155)</f>
        <v>127.46</v>
      </c>
      <c r="H156" s="15">
        <f>SUM(H149:H155)</f>
        <v>920.90000000000009</v>
      </c>
    </row>
    <row r="157" spans="1:8" ht="15.75" x14ac:dyDescent="0.25">
      <c r="A157" s="13"/>
      <c r="B157" s="57"/>
      <c r="C157" s="15"/>
      <c r="D157" s="15"/>
      <c r="E157" s="15"/>
      <c r="F157" s="15"/>
      <c r="G157" s="15"/>
      <c r="H157" s="16">
        <f>H156/2720</f>
        <v>0.33856617647058829</v>
      </c>
    </row>
    <row r="158" spans="1:8" ht="15.75" x14ac:dyDescent="0.25">
      <c r="A158" s="13"/>
      <c r="B158" s="24" t="s">
        <v>12</v>
      </c>
      <c r="C158" s="15">
        <f>C146+C156</f>
        <v>1450</v>
      </c>
      <c r="D158" s="15"/>
      <c r="E158" s="15">
        <f>E146+E156</f>
        <v>54.32</v>
      </c>
      <c r="F158" s="15">
        <f>F146+F156</f>
        <v>71.55</v>
      </c>
      <c r="G158" s="15">
        <f>G146+G156</f>
        <v>176.66</v>
      </c>
      <c r="H158" s="15">
        <f>H146+H156</f>
        <v>1573.92</v>
      </c>
    </row>
    <row r="159" spans="1:8" ht="15.75" x14ac:dyDescent="0.25">
      <c r="A159" s="13"/>
      <c r="B159" s="24"/>
      <c r="C159" s="15"/>
      <c r="D159" s="15"/>
      <c r="E159" s="15"/>
      <c r="F159" s="15"/>
      <c r="G159" s="15"/>
      <c r="H159" s="16">
        <f>H158/2720</f>
        <v>0.5786470588235294</v>
      </c>
    </row>
    <row r="160" spans="1:8" ht="15.75" x14ac:dyDescent="0.2">
      <c r="A160" s="82" t="s">
        <v>33</v>
      </c>
      <c r="B160" s="82"/>
      <c r="C160" s="82"/>
      <c r="D160" s="82"/>
      <c r="E160" s="82"/>
      <c r="F160" s="82"/>
      <c r="G160" s="82"/>
      <c r="H160" s="82"/>
    </row>
    <row r="161" spans="1:8" ht="15.75" x14ac:dyDescent="0.2">
      <c r="A161" s="79" t="s">
        <v>14</v>
      </c>
      <c r="B161" s="79"/>
      <c r="C161" s="79"/>
      <c r="D161" s="79"/>
      <c r="E161" s="79"/>
      <c r="F161" s="79"/>
      <c r="G161" s="79"/>
      <c r="H161" s="79"/>
    </row>
    <row r="162" spans="1:8" ht="15.75" x14ac:dyDescent="0.25">
      <c r="A162" s="8"/>
      <c r="B162" s="33"/>
      <c r="C162" s="21"/>
      <c r="D162" s="21"/>
      <c r="E162" s="34"/>
      <c r="F162" s="34"/>
      <c r="G162" s="34"/>
      <c r="H162" s="34"/>
    </row>
    <row r="163" spans="1:8" ht="15.75" x14ac:dyDescent="0.25">
      <c r="A163" s="8">
        <v>265</v>
      </c>
      <c r="B163" s="9" t="s">
        <v>91</v>
      </c>
      <c r="C163" s="10">
        <v>280</v>
      </c>
      <c r="D163" s="10">
        <v>77.5</v>
      </c>
      <c r="E163" s="11">
        <v>15.66</v>
      </c>
      <c r="F163" s="11">
        <v>13.9</v>
      </c>
      <c r="G163" s="11">
        <v>46.8</v>
      </c>
      <c r="H163" s="11">
        <v>382.6</v>
      </c>
    </row>
    <row r="164" spans="1:8" ht="15.75" x14ac:dyDescent="0.25">
      <c r="A164" s="12">
        <v>376</v>
      </c>
      <c r="B164" s="3" t="s">
        <v>0</v>
      </c>
      <c r="C164" s="66">
        <v>200</v>
      </c>
      <c r="D164" s="66">
        <v>3.12</v>
      </c>
      <c r="E164" s="66">
        <v>0.2</v>
      </c>
      <c r="F164" s="66">
        <v>0.1</v>
      </c>
      <c r="G164" s="66">
        <v>15</v>
      </c>
      <c r="H164" s="66">
        <v>60</v>
      </c>
    </row>
    <row r="165" spans="1:8" ht="15.75" x14ac:dyDescent="0.25">
      <c r="A165" s="8" t="s">
        <v>25</v>
      </c>
      <c r="B165" s="3" t="s">
        <v>18</v>
      </c>
      <c r="C165" s="66">
        <v>30</v>
      </c>
      <c r="D165" s="66">
        <v>4.38</v>
      </c>
      <c r="E165" s="66">
        <v>1.95</v>
      </c>
      <c r="F165" s="66">
        <v>0.6</v>
      </c>
      <c r="G165" s="66">
        <v>13.8</v>
      </c>
      <c r="H165" s="66">
        <v>69</v>
      </c>
    </row>
    <row r="166" spans="1:8" ht="15.75" x14ac:dyDescent="0.25">
      <c r="A166" s="8" t="s">
        <v>25</v>
      </c>
      <c r="B166" s="9" t="s">
        <v>69</v>
      </c>
      <c r="C166" s="26">
        <v>40</v>
      </c>
      <c r="D166" s="26">
        <v>15</v>
      </c>
      <c r="E166" s="21">
        <v>3.2</v>
      </c>
      <c r="F166" s="21">
        <v>4.4000000000000004</v>
      </c>
      <c r="G166" s="26">
        <v>22.4</v>
      </c>
      <c r="H166" s="27">
        <v>142</v>
      </c>
    </row>
    <row r="167" spans="1:8" ht="15.75" x14ac:dyDescent="0.25">
      <c r="A167" s="13"/>
      <c r="B167" s="70"/>
      <c r="C167" s="67">
        <v>560</v>
      </c>
      <c r="D167" s="67">
        <f>SUM(D163:D166)</f>
        <v>100</v>
      </c>
      <c r="E167" s="15">
        <f>SUM(E162:E166)</f>
        <v>21.009999999999998</v>
      </c>
      <c r="F167" s="15">
        <f>SUM(F162:F166)</f>
        <v>19</v>
      </c>
      <c r="G167" s="15">
        <f>SUM(G162:G166)</f>
        <v>98</v>
      </c>
      <c r="H167" s="15">
        <f>SUM(H162:H166)</f>
        <v>653.6</v>
      </c>
    </row>
    <row r="168" spans="1:8" ht="15.75" x14ac:dyDescent="0.25">
      <c r="A168" s="13"/>
      <c r="B168" s="70"/>
      <c r="C168" s="67"/>
      <c r="D168" s="67"/>
      <c r="E168" s="15"/>
      <c r="F168" s="15"/>
      <c r="G168" s="15"/>
      <c r="H168" s="16">
        <f>H167/2720</f>
        <v>0.24029411764705882</v>
      </c>
    </row>
    <row r="169" spans="1:8" ht="15.75" x14ac:dyDescent="0.2">
      <c r="A169" s="79" t="s">
        <v>15</v>
      </c>
      <c r="B169" s="79"/>
      <c r="C169" s="79"/>
      <c r="D169" s="79"/>
      <c r="E169" s="79"/>
      <c r="F169" s="79"/>
      <c r="G169" s="79"/>
      <c r="H169" s="79"/>
    </row>
    <row r="170" spans="1:8" ht="15.75" x14ac:dyDescent="0.2">
      <c r="A170" s="69">
        <v>131</v>
      </c>
      <c r="B170" s="5" t="s">
        <v>71</v>
      </c>
      <c r="C170" s="21">
        <v>100</v>
      </c>
      <c r="D170" s="21">
        <v>12.42</v>
      </c>
      <c r="E170" s="29">
        <v>3</v>
      </c>
      <c r="F170" s="29">
        <v>0.2</v>
      </c>
      <c r="G170" s="29">
        <v>12.8</v>
      </c>
      <c r="H170" s="29">
        <v>73</v>
      </c>
    </row>
    <row r="171" spans="1:8" ht="15.75" x14ac:dyDescent="0.2">
      <c r="A171" s="70">
        <v>104</v>
      </c>
      <c r="B171" s="28" t="s">
        <v>46</v>
      </c>
      <c r="C171" s="21" t="s">
        <v>110</v>
      </c>
      <c r="D171" s="21">
        <v>23.93</v>
      </c>
      <c r="E171" s="34">
        <v>8.85</v>
      </c>
      <c r="F171" s="34">
        <v>5.18</v>
      </c>
      <c r="G171" s="34">
        <v>17.3</v>
      </c>
      <c r="H171" s="34">
        <v>152.25</v>
      </c>
    </row>
    <row r="172" spans="1:8" ht="31.5" x14ac:dyDescent="0.25">
      <c r="A172" s="8" t="s">
        <v>101</v>
      </c>
      <c r="B172" s="37" t="s">
        <v>89</v>
      </c>
      <c r="C172" s="43">
        <v>120</v>
      </c>
      <c r="D172" s="43">
        <v>38.85</v>
      </c>
      <c r="E172" s="29">
        <v>9.6</v>
      </c>
      <c r="F172" s="29">
        <v>11.5</v>
      </c>
      <c r="G172" s="29">
        <v>12.2</v>
      </c>
      <c r="H172" s="29">
        <v>193</v>
      </c>
    </row>
    <row r="173" spans="1:8" ht="15.75" x14ac:dyDescent="0.25">
      <c r="A173" s="8">
        <v>125</v>
      </c>
      <c r="B173" s="14" t="s">
        <v>50</v>
      </c>
      <c r="C173" s="21">
        <v>180</v>
      </c>
      <c r="D173" s="21">
        <v>22.6</v>
      </c>
      <c r="E173" s="21">
        <v>3.5</v>
      </c>
      <c r="F173" s="21">
        <v>5.6</v>
      </c>
      <c r="G173" s="21">
        <v>40.32</v>
      </c>
      <c r="H173" s="21">
        <v>174</v>
      </c>
    </row>
    <row r="174" spans="1:8" ht="15.75" x14ac:dyDescent="0.25">
      <c r="A174" s="8">
        <v>349</v>
      </c>
      <c r="B174" s="14" t="s">
        <v>4</v>
      </c>
      <c r="C174" s="66">
        <v>200</v>
      </c>
      <c r="D174" s="66">
        <v>7</v>
      </c>
      <c r="E174" s="22">
        <v>0.6</v>
      </c>
      <c r="F174" s="22">
        <v>0.1</v>
      </c>
      <c r="G174" s="22">
        <v>31.7</v>
      </c>
      <c r="H174" s="22">
        <v>131</v>
      </c>
    </row>
    <row r="175" spans="1:8" ht="15.75" x14ac:dyDescent="0.25">
      <c r="A175" s="8" t="s">
        <v>25</v>
      </c>
      <c r="B175" s="14" t="s">
        <v>1</v>
      </c>
      <c r="C175" s="66">
        <v>30</v>
      </c>
      <c r="D175" s="66">
        <v>2.7</v>
      </c>
      <c r="E175" s="22">
        <v>2.4</v>
      </c>
      <c r="F175" s="22">
        <v>0.5</v>
      </c>
      <c r="G175" s="22">
        <v>12</v>
      </c>
      <c r="H175" s="22">
        <v>66</v>
      </c>
    </row>
    <row r="176" spans="1:8" ht="15.75" customHeight="1" x14ac:dyDescent="0.25">
      <c r="A176" s="8" t="s">
        <v>25</v>
      </c>
      <c r="B176" s="14" t="s">
        <v>8</v>
      </c>
      <c r="C176" s="66">
        <v>30</v>
      </c>
      <c r="D176" s="66">
        <v>2.5</v>
      </c>
      <c r="E176" s="22">
        <v>3.2</v>
      </c>
      <c r="F176" s="22">
        <v>1.4</v>
      </c>
      <c r="G176" s="22">
        <v>13.1</v>
      </c>
      <c r="H176" s="22">
        <v>82.2</v>
      </c>
    </row>
    <row r="177" spans="1:8" ht="15.75" x14ac:dyDescent="0.25">
      <c r="A177" s="13"/>
      <c r="B177" s="46"/>
      <c r="C177" s="15">
        <v>860</v>
      </c>
      <c r="D177" s="15">
        <f>SUM(D170:D176)</f>
        <v>110.00000000000001</v>
      </c>
      <c r="E177" s="15">
        <f>SUM(E170:E176)</f>
        <v>31.15</v>
      </c>
      <c r="F177" s="15">
        <f>SUM(F170:F176)</f>
        <v>24.479999999999997</v>
      </c>
      <c r="G177" s="15">
        <f>SUM(G170:G176)</f>
        <v>139.42000000000002</v>
      </c>
      <c r="H177" s="15">
        <f>SUM(H170:H176)</f>
        <v>871.45</v>
      </c>
    </row>
    <row r="178" spans="1:8" ht="15.75" x14ac:dyDescent="0.25">
      <c r="A178" s="13"/>
      <c r="B178" s="46"/>
      <c r="C178" s="15"/>
      <c r="D178" s="15"/>
      <c r="E178" s="15"/>
      <c r="F178" s="15"/>
      <c r="G178" s="15"/>
      <c r="H178" s="16">
        <f>H177/2720</f>
        <v>0.32038602941176475</v>
      </c>
    </row>
    <row r="179" spans="1:8" ht="15.75" x14ac:dyDescent="0.25">
      <c r="A179" s="13"/>
      <c r="B179" s="24" t="s">
        <v>12</v>
      </c>
      <c r="C179" s="15">
        <f>C167+C177</f>
        <v>1420</v>
      </c>
      <c r="D179" s="15"/>
      <c r="E179" s="15">
        <f>E167+E177</f>
        <v>52.16</v>
      </c>
      <c r="F179" s="15">
        <f>F167+F177</f>
        <v>43.48</v>
      </c>
      <c r="G179" s="15">
        <f>G167+G177</f>
        <v>237.42000000000002</v>
      </c>
      <c r="H179" s="15">
        <f>H167+H177</f>
        <v>1525.0500000000002</v>
      </c>
    </row>
    <row r="180" spans="1:8" ht="15.75" x14ac:dyDescent="0.25">
      <c r="A180" s="13"/>
      <c r="B180" s="24"/>
      <c r="C180" s="15"/>
      <c r="D180" s="15"/>
      <c r="E180" s="15"/>
      <c r="F180" s="15"/>
      <c r="G180" s="15"/>
      <c r="H180" s="16">
        <f>H179/2720</f>
        <v>0.56068014705882363</v>
      </c>
    </row>
    <row r="181" spans="1:8" ht="15.75" x14ac:dyDescent="0.2">
      <c r="A181" s="82" t="s">
        <v>34</v>
      </c>
      <c r="B181" s="82"/>
      <c r="C181" s="82"/>
      <c r="D181" s="82"/>
      <c r="E181" s="82"/>
      <c r="F181" s="82"/>
      <c r="G181" s="82"/>
      <c r="H181" s="82"/>
    </row>
    <row r="182" spans="1:8" ht="15.75" x14ac:dyDescent="0.2">
      <c r="A182" s="79" t="s">
        <v>16</v>
      </c>
      <c r="B182" s="79"/>
      <c r="C182" s="79"/>
      <c r="D182" s="79"/>
      <c r="E182" s="79"/>
      <c r="F182" s="79"/>
      <c r="G182" s="79"/>
      <c r="H182" s="79"/>
    </row>
    <row r="183" spans="1:8" ht="15.75" x14ac:dyDescent="0.2">
      <c r="A183" s="70">
        <v>222</v>
      </c>
      <c r="B183" s="40" t="s">
        <v>45</v>
      </c>
      <c r="C183" s="21" t="s">
        <v>111</v>
      </c>
      <c r="D183" s="21">
        <v>63.88</v>
      </c>
      <c r="E183" s="21">
        <v>18</v>
      </c>
      <c r="F183" s="21">
        <v>14.7</v>
      </c>
      <c r="G183" s="21">
        <v>57.7</v>
      </c>
      <c r="H183" s="21">
        <v>496</v>
      </c>
    </row>
    <row r="184" spans="1:8" ht="15.75" x14ac:dyDescent="0.25">
      <c r="A184" s="8">
        <v>15</v>
      </c>
      <c r="B184" s="3" t="s">
        <v>19</v>
      </c>
      <c r="C184" s="66">
        <v>10</v>
      </c>
      <c r="D184" s="66">
        <v>11.78</v>
      </c>
      <c r="E184" s="66">
        <v>2.2999999999999998</v>
      </c>
      <c r="F184" s="66">
        <v>2.95</v>
      </c>
      <c r="G184" s="66">
        <v>0</v>
      </c>
      <c r="H184" s="66">
        <v>47</v>
      </c>
    </row>
    <row r="185" spans="1:8" ht="15.75" x14ac:dyDescent="0.25">
      <c r="A185" s="8">
        <v>579</v>
      </c>
      <c r="B185" s="3" t="s">
        <v>125</v>
      </c>
      <c r="C185" s="76">
        <v>200</v>
      </c>
      <c r="D185" s="76">
        <v>6.78</v>
      </c>
      <c r="E185" s="76">
        <v>0.4</v>
      </c>
      <c r="F185" s="76">
        <v>0.1</v>
      </c>
      <c r="G185" s="76">
        <v>18.399999999999999</v>
      </c>
      <c r="H185" s="66">
        <v>77</v>
      </c>
    </row>
    <row r="186" spans="1:8" ht="15.75" x14ac:dyDescent="0.25">
      <c r="A186" s="8" t="s">
        <v>25</v>
      </c>
      <c r="B186" s="3" t="s">
        <v>18</v>
      </c>
      <c r="C186" s="66">
        <v>30</v>
      </c>
      <c r="D186" s="66">
        <v>4.38</v>
      </c>
      <c r="E186" s="66">
        <v>1.95</v>
      </c>
      <c r="F186" s="66">
        <v>0.6</v>
      </c>
      <c r="G186" s="66">
        <v>13.8</v>
      </c>
      <c r="H186" s="66">
        <v>69</v>
      </c>
    </row>
    <row r="187" spans="1:8" ht="15.75" x14ac:dyDescent="0.25">
      <c r="A187" s="8"/>
      <c r="B187" s="9" t="s">
        <v>42</v>
      </c>
      <c r="C187" s="26">
        <v>100</v>
      </c>
      <c r="D187" s="26">
        <v>13.18</v>
      </c>
      <c r="E187" s="21">
        <v>0.4</v>
      </c>
      <c r="F187" s="21">
        <v>0.4</v>
      </c>
      <c r="G187" s="26">
        <v>9.8000000000000007</v>
      </c>
      <c r="H187" s="27">
        <v>47</v>
      </c>
    </row>
    <row r="188" spans="1:8" ht="15.75" x14ac:dyDescent="0.25">
      <c r="A188" s="13"/>
      <c r="B188" s="70"/>
      <c r="C188" s="67">
        <v>570</v>
      </c>
      <c r="D188" s="67">
        <f>SUM(D183:D187)</f>
        <v>100</v>
      </c>
      <c r="E188" s="15">
        <f>SUM(E183:E187)</f>
        <v>23.049999999999997</v>
      </c>
      <c r="F188" s="15">
        <f>SUM(F183:F187)</f>
        <v>18.75</v>
      </c>
      <c r="G188" s="15">
        <f>SUM(G183:G187)</f>
        <v>99.699999999999989</v>
      </c>
      <c r="H188" s="15">
        <f>SUM(H183:H187)</f>
        <v>736</v>
      </c>
    </row>
    <row r="189" spans="1:8" ht="15.75" x14ac:dyDescent="0.25">
      <c r="A189" s="13"/>
      <c r="B189" s="70"/>
      <c r="C189" s="67"/>
      <c r="D189" s="67"/>
      <c r="E189" s="15"/>
      <c r="F189" s="15"/>
      <c r="G189" s="15"/>
      <c r="H189" s="16">
        <f>H188/2720</f>
        <v>0.27058823529411763</v>
      </c>
    </row>
    <row r="190" spans="1:8" ht="15.75" x14ac:dyDescent="0.2">
      <c r="A190" s="79" t="s">
        <v>15</v>
      </c>
      <c r="B190" s="79"/>
      <c r="C190" s="79"/>
      <c r="D190" s="79"/>
      <c r="E190" s="79"/>
      <c r="F190" s="79"/>
      <c r="G190" s="79"/>
      <c r="H190" s="79"/>
    </row>
    <row r="191" spans="1:8" ht="15.75" x14ac:dyDescent="0.2">
      <c r="A191" s="69">
        <v>484</v>
      </c>
      <c r="B191" s="28" t="s">
        <v>40</v>
      </c>
      <c r="C191" s="21">
        <v>100</v>
      </c>
      <c r="D191" s="21">
        <v>10.54</v>
      </c>
      <c r="E191" s="29">
        <v>1.1299999999999999</v>
      </c>
      <c r="F191" s="29">
        <v>4.5</v>
      </c>
      <c r="G191" s="29">
        <v>9.8000000000000007</v>
      </c>
      <c r="H191" s="29">
        <v>66</v>
      </c>
    </row>
    <row r="192" spans="1:8" ht="15.75" x14ac:dyDescent="0.2">
      <c r="A192" s="70">
        <v>55</v>
      </c>
      <c r="B192" s="57" t="s">
        <v>39</v>
      </c>
      <c r="C192" s="36">
        <v>250</v>
      </c>
      <c r="D192" s="36">
        <v>13.9</v>
      </c>
      <c r="E192" s="11">
        <v>2</v>
      </c>
      <c r="F192" s="11">
        <v>5.2</v>
      </c>
      <c r="G192" s="11">
        <v>14.8</v>
      </c>
      <c r="H192" s="11">
        <v>113</v>
      </c>
    </row>
    <row r="193" spans="1:8" ht="15.75" x14ac:dyDescent="0.2">
      <c r="A193" s="4" t="s">
        <v>97</v>
      </c>
      <c r="B193" s="5" t="s">
        <v>81</v>
      </c>
      <c r="C193" s="6">
        <v>120</v>
      </c>
      <c r="D193" s="6">
        <v>47.34</v>
      </c>
      <c r="E193" s="6">
        <v>11.76</v>
      </c>
      <c r="F193" s="6">
        <v>11.02</v>
      </c>
      <c r="G193" s="6">
        <v>13.4</v>
      </c>
      <c r="H193" s="7">
        <v>199</v>
      </c>
    </row>
    <row r="194" spans="1:8" ht="15.75" x14ac:dyDescent="0.25">
      <c r="A194" s="70">
        <v>469</v>
      </c>
      <c r="B194" s="14" t="s">
        <v>23</v>
      </c>
      <c r="C194" s="66">
        <v>180</v>
      </c>
      <c r="D194" s="66">
        <v>18.02</v>
      </c>
      <c r="E194" s="32">
        <v>6.6</v>
      </c>
      <c r="F194" s="32">
        <v>5.76</v>
      </c>
      <c r="G194" s="32">
        <v>42</v>
      </c>
      <c r="H194" s="32">
        <v>229</v>
      </c>
    </row>
    <row r="195" spans="1:8" ht="15.75" x14ac:dyDescent="0.2">
      <c r="A195" s="4">
        <v>592</v>
      </c>
      <c r="B195" s="5" t="s">
        <v>49</v>
      </c>
      <c r="C195" s="6">
        <v>200</v>
      </c>
      <c r="D195" s="6">
        <v>15</v>
      </c>
      <c r="E195" s="6">
        <v>1</v>
      </c>
      <c r="F195" s="6">
        <v>0.2</v>
      </c>
      <c r="G195" s="6">
        <v>19.8</v>
      </c>
      <c r="H195" s="7">
        <v>86</v>
      </c>
    </row>
    <row r="196" spans="1:8" ht="15.75" x14ac:dyDescent="0.25">
      <c r="A196" s="8" t="s">
        <v>25</v>
      </c>
      <c r="B196" s="14" t="s">
        <v>1</v>
      </c>
      <c r="C196" s="66">
        <v>30</v>
      </c>
      <c r="D196" s="66">
        <v>2.7</v>
      </c>
      <c r="E196" s="22">
        <v>2.4</v>
      </c>
      <c r="F196" s="22">
        <v>0.5</v>
      </c>
      <c r="G196" s="22">
        <v>12</v>
      </c>
      <c r="H196" s="22">
        <v>66</v>
      </c>
    </row>
    <row r="197" spans="1:8" ht="15.75" x14ac:dyDescent="0.25">
      <c r="A197" s="8" t="s">
        <v>25</v>
      </c>
      <c r="B197" s="14" t="s">
        <v>8</v>
      </c>
      <c r="C197" s="66">
        <v>30</v>
      </c>
      <c r="D197" s="66">
        <v>2.5</v>
      </c>
      <c r="E197" s="22">
        <v>3.2</v>
      </c>
      <c r="F197" s="22">
        <v>1.4</v>
      </c>
      <c r="G197" s="22">
        <v>13.1</v>
      </c>
      <c r="H197" s="22">
        <v>82.2</v>
      </c>
    </row>
    <row r="198" spans="1:8" ht="15.75" customHeight="1" x14ac:dyDescent="0.25">
      <c r="A198" s="13"/>
      <c r="B198" s="70"/>
      <c r="C198" s="15">
        <f t="shared" ref="C198:H198" si="8">SUM(C191:C197)</f>
        <v>910</v>
      </c>
      <c r="D198" s="15">
        <f t="shared" si="8"/>
        <v>110</v>
      </c>
      <c r="E198" s="15">
        <f t="shared" si="8"/>
        <v>28.09</v>
      </c>
      <c r="F198" s="15">
        <f t="shared" si="8"/>
        <v>28.579999999999995</v>
      </c>
      <c r="G198" s="15">
        <f t="shared" si="8"/>
        <v>124.89999999999999</v>
      </c>
      <c r="H198" s="15">
        <f t="shared" si="8"/>
        <v>841.2</v>
      </c>
    </row>
    <row r="199" spans="1:8" ht="15.75" x14ac:dyDescent="0.25">
      <c r="A199" s="13"/>
      <c r="B199" s="70"/>
      <c r="C199" s="15"/>
      <c r="D199" s="15"/>
      <c r="E199" s="15"/>
      <c r="F199" s="15"/>
      <c r="G199" s="15"/>
      <c r="H199" s="16">
        <f>H198/2720</f>
        <v>0.30926470588235294</v>
      </c>
    </row>
    <row r="200" spans="1:8" ht="15.75" x14ac:dyDescent="0.25">
      <c r="A200" s="13"/>
      <c r="B200" s="24" t="s">
        <v>12</v>
      </c>
      <c r="C200" s="15">
        <f>C188+C198</f>
        <v>1480</v>
      </c>
      <c r="D200" s="15"/>
      <c r="E200" s="15">
        <f>E188+E198</f>
        <v>51.14</v>
      </c>
      <c r="F200" s="15">
        <f>F188+F198</f>
        <v>47.33</v>
      </c>
      <c r="G200" s="15">
        <f>G188+G198</f>
        <v>224.59999999999997</v>
      </c>
      <c r="H200" s="15">
        <f>H188+H198</f>
        <v>1577.2</v>
      </c>
    </row>
    <row r="201" spans="1:8" ht="15.75" x14ac:dyDescent="0.25">
      <c r="A201" s="13"/>
      <c r="B201" s="24"/>
      <c r="C201" s="15"/>
      <c r="D201" s="15"/>
      <c r="E201" s="15"/>
      <c r="F201" s="15"/>
      <c r="G201" s="15"/>
      <c r="H201" s="16">
        <f>H200/2720</f>
        <v>0.57985294117647057</v>
      </c>
    </row>
    <row r="202" spans="1:8" ht="15.75" x14ac:dyDescent="0.2">
      <c r="A202" s="82" t="s">
        <v>35</v>
      </c>
      <c r="B202" s="82"/>
      <c r="C202" s="82"/>
      <c r="D202" s="82"/>
      <c r="E202" s="82"/>
      <c r="F202" s="82"/>
      <c r="G202" s="82"/>
      <c r="H202" s="82"/>
    </row>
    <row r="203" spans="1:8" ht="15.75" x14ac:dyDescent="0.2">
      <c r="A203" s="79" t="s">
        <v>16</v>
      </c>
      <c r="B203" s="79"/>
      <c r="C203" s="79"/>
      <c r="D203" s="79"/>
      <c r="E203" s="79"/>
      <c r="F203" s="79"/>
      <c r="G203" s="79"/>
      <c r="H203" s="79"/>
    </row>
    <row r="204" spans="1:8" ht="15.75" x14ac:dyDescent="0.2">
      <c r="A204" s="70">
        <v>173</v>
      </c>
      <c r="B204" s="40" t="s">
        <v>74</v>
      </c>
      <c r="C204" s="21" t="s">
        <v>37</v>
      </c>
      <c r="D204" s="21">
        <v>36.81</v>
      </c>
      <c r="E204" s="21">
        <v>6.7</v>
      </c>
      <c r="F204" s="21">
        <v>7.9</v>
      </c>
      <c r="G204" s="21">
        <v>41.7</v>
      </c>
      <c r="H204" s="21">
        <v>224</v>
      </c>
    </row>
    <row r="205" spans="1:8" ht="15.75" x14ac:dyDescent="0.25">
      <c r="A205" s="2">
        <v>14</v>
      </c>
      <c r="B205" s="3" t="s">
        <v>2</v>
      </c>
      <c r="C205" s="66">
        <v>10</v>
      </c>
      <c r="D205" s="66">
        <v>12.42</v>
      </c>
      <c r="E205" s="66">
        <v>0.1</v>
      </c>
      <c r="F205" s="66">
        <v>7.2</v>
      </c>
      <c r="G205" s="66">
        <v>0.13</v>
      </c>
      <c r="H205" s="66">
        <v>65.72</v>
      </c>
    </row>
    <row r="206" spans="1:8" ht="15.75" x14ac:dyDescent="0.25">
      <c r="A206" s="70">
        <v>382</v>
      </c>
      <c r="B206" s="9" t="s">
        <v>13</v>
      </c>
      <c r="C206" s="66">
        <v>200</v>
      </c>
      <c r="D206" s="66">
        <v>16.16</v>
      </c>
      <c r="E206" s="66">
        <v>2.9</v>
      </c>
      <c r="F206" s="66">
        <v>2.5</v>
      </c>
      <c r="G206" s="66">
        <v>24.8</v>
      </c>
      <c r="H206" s="66">
        <v>134</v>
      </c>
    </row>
    <row r="207" spans="1:8" ht="15.75" x14ac:dyDescent="0.25">
      <c r="A207" s="8" t="s">
        <v>25</v>
      </c>
      <c r="B207" s="3" t="s">
        <v>105</v>
      </c>
      <c r="C207" s="73">
        <v>50</v>
      </c>
      <c r="D207" s="73">
        <v>6.7</v>
      </c>
      <c r="E207" s="73">
        <v>3.25</v>
      </c>
      <c r="F207" s="73">
        <v>1</v>
      </c>
      <c r="G207" s="73">
        <v>23</v>
      </c>
      <c r="H207" s="73">
        <v>115</v>
      </c>
    </row>
    <row r="208" spans="1:8" ht="15.75" x14ac:dyDescent="0.25">
      <c r="A208" s="8"/>
      <c r="B208" s="9" t="s">
        <v>42</v>
      </c>
      <c r="C208" s="26">
        <v>150</v>
      </c>
      <c r="D208" s="26">
        <v>27.91</v>
      </c>
      <c r="E208" s="21">
        <v>0.6</v>
      </c>
      <c r="F208" s="21">
        <v>0.6</v>
      </c>
      <c r="G208" s="26">
        <v>14.7</v>
      </c>
      <c r="H208" s="27">
        <v>70.5</v>
      </c>
    </row>
    <row r="209" spans="1:8" ht="15.75" x14ac:dyDescent="0.25">
      <c r="A209" s="13"/>
      <c r="B209" s="57"/>
      <c r="C209" s="15">
        <v>615</v>
      </c>
      <c r="D209" s="15">
        <f>SUM(D204:D208)</f>
        <v>100</v>
      </c>
      <c r="E209" s="15">
        <f>SUM(E204:E208)</f>
        <v>13.549999999999999</v>
      </c>
      <c r="F209" s="15">
        <f>SUM(F204:F208)</f>
        <v>19.200000000000003</v>
      </c>
      <c r="G209" s="15">
        <f>SUM(G204:G208)</f>
        <v>104.33000000000001</v>
      </c>
      <c r="H209" s="15">
        <f>SUM(H204:H208)</f>
        <v>609.22</v>
      </c>
    </row>
    <row r="210" spans="1:8" ht="15.75" x14ac:dyDescent="0.25">
      <c r="A210" s="13"/>
      <c r="B210" s="70"/>
      <c r="C210" s="67"/>
      <c r="D210" s="67"/>
      <c r="E210" s="15"/>
      <c r="F210" s="15"/>
      <c r="G210" s="15"/>
      <c r="H210" s="16">
        <f>H209/2720</f>
        <v>0.2239779411764706</v>
      </c>
    </row>
    <row r="211" spans="1:8" ht="15.75" x14ac:dyDescent="0.2">
      <c r="A211" s="79" t="s">
        <v>15</v>
      </c>
      <c r="B211" s="79"/>
      <c r="C211" s="79"/>
      <c r="D211" s="79"/>
      <c r="E211" s="79"/>
      <c r="F211" s="79"/>
      <c r="G211" s="79"/>
      <c r="H211" s="79"/>
    </row>
    <row r="212" spans="1:8" ht="15.75" x14ac:dyDescent="0.2">
      <c r="A212" s="4">
        <v>48</v>
      </c>
      <c r="B212" s="5" t="s">
        <v>51</v>
      </c>
      <c r="C212" s="6">
        <v>100</v>
      </c>
      <c r="D212" s="6">
        <v>8.18</v>
      </c>
      <c r="E212" s="6">
        <v>1.2</v>
      </c>
      <c r="F212" s="6">
        <v>6.95</v>
      </c>
      <c r="G212" s="6">
        <v>9.6</v>
      </c>
      <c r="H212" s="6">
        <v>103.5</v>
      </c>
    </row>
    <row r="213" spans="1:8" ht="15.75" x14ac:dyDescent="0.2">
      <c r="A213" s="70">
        <v>108</v>
      </c>
      <c r="B213" s="42" t="s">
        <v>73</v>
      </c>
      <c r="C213" s="43">
        <v>250</v>
      </c>
      <c r="D213" s="43">
        <v>20.86</v>
      </c>
      <c r="E213" s="21">
        <v>2</v>
      </c>
      <c r="F213" s="21">
        <v>3</v>
      </c>
      <c r="G213" s="21">
        <v>20.75</v>
      </c>
      <c r="H213" s="21">
        <v>93.3</v>
      </c>
    </row>
    <row r="214" spans="1:8" ht="15.75" x14ac:dyDescent="0.2">
      <c r="A214" s="70">
        <v>412</v>
      </c>
      <c r="B214" s="40" t="s">
        <v>47</v>
      </c>
      <c r="C214" s="21">
        <v>120</v>
      </c>
      <c r="D214" s="21">
        <v>51.32</v>
      </c>
      <c r="E214" s="21">
        <v>7.08</v>
      </c>
      <c r="F214" s="21">
        <v>11.65</v>
      </c>
      <c r="G214" s="21">
        <v>12.73</v>
      </c>
      <c r="H214" s="21">
        <v>128</v>
      </c>
    </row>
    <row r="215" spans="1:8" ht="15.75" x14ac:dyDescent="0.25">
      <c r="A215" s="70">
        <v>198</v>
      </c>
      <c r="B215" s="9" t="s">
        <v>70</v>
      </c>
      <c r="C215" s="21">
        <v>180</v>
      </c>
      <c r="D215" s="21">
        <v>14.18</v>
      </c>
      <c r="E215" s="53">
        <v>11.52</v>
      </c>
      <c r="F215" s="53">
        <v>0.9</v>
      </c>
      <c r="G215" s="53">
        <v>39.5</v>
      </c>
      <c r="H215" s="34">
        <v>272.39999999999998</v>
      </c>
    </row>
    <row r="216" spans="1:8" ht="15.75" x14ac:dyDescent="0.25">
      <c r="A216" s="8">
        <v>699</v>
      </c>
      <c r="B216" s="14" t="s">
        <v>66</v>
      </c>
      <c r="C216" s="66">
        <v>200</v>
      </c>
      <c r="D216" s="66">
        <v>10.26</v>
      </c>
      <c r="E216" s="22">
        <v>0.2</v>
      </c>
      <c r="F216" s="22"/>
      <c r="G216" s="22">
        <v>25.7</v>
      </c>
      <c r="H216" s="22">
        <v>104</v>
      </c>
    </row>
    <row r="217" spans="1:8" ht="15.75" x14ac:dyDescent="0.25">
      <c r="A217" s="8" t="s">
        <v>25</v>
      </c>
      <c r="B217" s="14" t="s">
        <v>1</v>
      </c>
      <c r="C217" s="66">
        <v>30</v>
      </c>
      <c r="D217" s="66">
        <v>2.7</v>
      </c>
      <c r="E217" s="22">
        <v>2.4</v>
      </c>
      <c r="F217" s="22">
        <v>0.5</v>
      </c>
      <c r="G217" s="22">
        <v>12</v>
      </c>
      <c r="H217" s="22">
        <v>66</v>
      </c>
    </row>
    <row r="218" spans="1:8" ht="15.75" x14ac:dyDescent="0.25">
      <c r="A218" s="8" t="s">
        <v>25</v>
      </c>
      <c r="B218" s="14" t="s">
        <v>8</v>
      </c>
      <c r="C218" s="66">
        <v>30</v>
      </c>
      <c r="D218" s="66">
        <v>2.5</v>
      </c>
      <c r="E218" s="22">
        <v>3.2</v>
      </c>
      <c r="F218" s="22">
        <v>1.4</v>
      </c>
      <c r="G218" s="22">
        <v>13.1</v>
      </c>
      <c r="H218" s="22">
        <v>82.2</v>
      </c>
    </row>
    <row r="219" spans="1:8" ht="15.75" x14ac:dyDescent="0.25">
      <c r="A219" s="13"/>
      <c r="B219" s="70"/>
      <c r="C219" s="15">
        <v>900</v>
      </c>
      <c r="D219" s="15">
        <f>SUM(D212:D218)</f>
        <v>110</v>
      </c>
      <c r="E219" s="15">
        <f>SUM(E212:E218)</f>
        <v>27.599999999999998</v>
      </c>
      <c r="F219" s="15">
        <f>SUM(F212:F218)</f>
        <v>24.4</v>
      </c>
      <c r="G219" s="15">
        <f>SUM(G212:G218)</f>
        <v>133.38</v>
      </c>
      <c r="H219" s="23">
        <f>SUM(H212:H218)</f>
        <v>849.40000000000009</v>
      </c>
    </row>
    <row r="220" spans="1:8" ht="15.75" x14ac:dyDescent="0.25">
      <c r="A220" s="80"/>
      <c r="B220" s="80"/>
      <c r="C220" s="80"/>
      <c r="D220" s="80"/>
      <c r="E220" s="80"/>
      <c r="F220" s="80"/>
      <c r="G220" s="80"/>
      <c r="H220" s="16">
        <f>H219/2720</f>
        <v>0.31227941176470592</v>
      </c>
    </row>
    <row r="221" spans="1:8" ht="15.75" x14ac:dyDescent="0.25">
      <c r="A221" s="13"/>
      <c r="B221" s="24" t="s">
        <v>12</v>
      </c>
      <c r="C221" s="15">
        <f>C209+C219</f>
        <v>1515</v>
      </c>
      <c r="D221" s="15"/>
      <c r="E221" s="15">
        <f>E209+E219</f>
        <v>41.15</v>
      </c>
      <c r="F221" s="15">
        <f>F209+F219</f>
        <v>43.6</v>
      </c>
      <c r="G221" s="15">
        <f>G209+G219</f>
        <v>237.71</v>
      </c>
      <c r="H221" s="15">
        <f>H209+H219</f>
        <v>1458.6200000000001</v>
      </c>
    </row>
    <row r="222" spans="1:8" ht="15.75" x14ac:dyDescent="0.25">
      <c r="A222" s="13"/>
      <c r="B222" s="24"/>
      <c r="C222" s="15"/>
      <c r="D222" s="15"/>
      <c r="E222" s="15"/>
      <c r="F222" s="15"/>
      <c r="G222" s="15"/>
      <c r="H222" s="16">
        <f>H221/2720</f>
        <v>0.53625735294117649</v>
      </c>
    </row>
    <row r="223" spans="1:8" ht="15.75" x14ac:dyDescent="0.25">
      <c r="A223" s="13"/>
      <c r="B223" s="24"/>
      <c r="C223" s="67"/>
      <c r="D223" s="67"/>
      <c r="E223" s="67"/>
      <c r="F223" s="67"/>
      <c r="G223" s="67"/>
      <c r="H223" s="67"/>
    </row>
    <row r="224" spans="1:8" ht="20.25" x14ac:dyDescent="0.3">
      <c r="A224" s="81" t="s">
        <v>76</v>
      </c>
      <c r="B224" s="81"/>
      <c r="C224" s="81"/>
      <c r="D224" s="81"/>
      <c r="E224" s="81"/>
      <c r="F224" s="81"/>
      <c r="G224" s="81"/>
      <c r="H224" s="81"/>
    </row>
    <row r="225" spans="1:8" ht="20.25" x14ac:dyDescent="0.3">
      <c r="A225" s="78" t="s">
        <v>14</v>
      </c>
      <c r="B225" s="78"/>
      <c r="C225" s="49">
        <f>(C209+C188+C167+C146+C123+C102+C80+C60+C39+C17)/10</f>
        <v>581</v>
      </c>
      <c r="D225" s="49"/>
      <c r="E225" s="50">
        <f>(E209+E188+E167+E146+E123+E102+E80+E60+E39+E17)/10</f>
        <v>21.164999999999999</v>
      </c>
      <c r="F225" s="50">
        <f>(F209+F188+F167+F146+F123+F102+F80+F60+F39+F17)/10</f>
        <v>22.873000000000001</v>
      </c>
      <c r="G225" s="50">
        <f>(G209+G188+G167+G146+G123+G102+G80+G60+G39+G17)/10</f>
        <v>96.304000000000002</v>
      </c>
      <c r="H225" s="51">
        <f>(H209+H188+H167+H146+H123+H102+H80+H60+H39+H17)/10</f>
        <v>668.14200000000005</v>
      </c>
    </row>
    <row r="226" spans="1:8" ht="20.25" x14ac:dyDescent="0.3">
      <c r="A226" s="93" t="s">
        <v>92</v>
      </c>
      <c r="B226" s="94"/>
      <c r="C226" s="49"/>
      <c r="D226" s="49"/>
      <c r="E226" s="49"/>
      <c r="F226" s="49"/>
      <c r="G226" s="49"/>
      <c r="H226" s="54">
        <f>H225/2720</f>
        <v>0.2456404411764706</v>
      </c>
    </row>
    <row r="227" spans="1:8" ht="20.25" x14ac:dyDescent="0.3">
      <c r="A227" s="78" t="s">
        <v>15</v>
      </c>
      <c r="B227" s="78"/>
      <c r="C227" s="56">
        <f>(C219+C198+C177+C156+C133+C112+C89+C69+C49+C27)/10</f>
        <v>897.5</v>
      </c>
      <c r="D227" s="56"/>
      <c r="E227" s="50">
        <f>(E219+E177+E156+E133+E112+E89+E69+E49+E27+E198)/10</f>
        <v>29.158999999999999</v>
      </c>
      <c r="F227" s="50">
        <f>(F219+F177+F156+F133+F112+F89+F69+F49+F27+F198)/10</f>
        <v>28.35</v>
      </c>
      <c r="G227" s="50">
        <f>(G219+G177+G156+G133+G112+G89+G69+G49+G27+G198)/10</f>
        <v>124.667</v>
      </c>
      <c r="H227" s="51">
        <f>(H219+H198+H177+H156+H133+H112+H89+H69+H49+H27)/10</f>
        <v>872.98500000000001</v>
      </c>
    </row>
    <row r="228" spans="1:8" ht="20.25" x14ac:dyDescent="0.3">
      <c r="A228" s="93" t="s">
        <v>93</v>
      </c>
      <c r="B228" s="94"/>
      <c r="C228" s="49"/>
      <c r="D228" s="49"/>
      <c r="E228" s="50"/>
      <c r="F228" s="50"/>
      <c r="G228" s="50"/>
      <c r="H228" s="54">
        <f>H227/2720</f>
        <v>0.32095036764705881</v>
      </c>
    </row>
    <row r="229" spans="1:8" ht="20.25" x14ac:dyDescent="0.3">
      <c r="A229" s="78" t="s">
        <v>77</v>
      </c>
      <c r="B229" s="78"/>
      <c r="C229" s="49">
        <f>(C221+C200+C179+C158+C135+C114+C91+C71+C51+C29)/10</f>
        <v>1478.5</v>
      </c>
      <c r="D229" s="49"/>
      <c r="E229" s="50">
        <f>(E221+E200+E179+E158+E135+E114+E91+E71+E51+E29)/10</f>
        <v>50.323999999999998</v>
      </c>
      <c r="F229" s="50">
        <f>(F221+F200+F179+F158+F135+F114+F91+F71+F51+F29)/10</f>
        <v>51.222999999999999</v>
      </c>
      <c r="G229" s="50">
        <f>(G221+G200+G179+G158+G135+G114+G91+G71+G51+G29)/10</f>
        <v>220.971</v>
      </c>
      <c r="H229" s="51">
        <f>(H221+H200+H179+H158+H135+H114+H91+H71+H51+H29)/10</f>
        <v>1541.127</v>
      </c>
    </row>
    <row r="230" spans="1:8" ht="20.25" x14ac:dyDescent="0.3">
      <c r="A230" s="93" t="s">
        <v>94</v>
      </c>
      <c r="B230" s="94"/>
      <c r="C230" s="52"/>
      <c r="D230" s="52"/>
      <c r="E230" s="55">
        <f>E229/90</f>
        <v>0.55915555555555552</v>
      </c>
      <c r="F230" s="55">
        <f>F229/92</f>
        <v>0.55677173913043476</v>
      </c>
      <c r="G230" s="55">
        <f>G229/383</f>
        <v>0.57694778067885122</v>
      </c>
      <c r="H230" s="54">
        <f>H229/2720</f>
        <v>0.56659080882352941</v>
      </c>
    </row>
  </sheetData>
  <mergeCells count="49"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G6:G8"/>
    <mergeCell ref="A9:H9"/>
    <mergeCell ref="A10:H10"/>
    <mergeCell ref="A19:H19"/>
    <mergeCell ref="A31:H31"/>
    <mergeCell ref="A82:H82"/>
    <mergeCell ref="A32:H32"/>
    <mergeCell ref="A41:H41"/>
    <mergeCell ref="A53:H53"/>
    <mergeCell ref="A54:H54"/>
    <mergeCell ref="A93:H93"/>
    <mergeCell ref="A94:H94"/>
    <mergeCell ref="A104:H104"/>
    <mergeCell ref="A62:H62"/>
    <mergeCell ref="A73:H73"/>
    <mergeCell ref="A74:H74"/>
    <mergeCell ref="A190:H190"/>
    <mergeCell ref="A116:H116"/>
    <mergeCell ref="A117:H117"/>
    <mergeCell ref="A125:H125"/>
    <mergeCell ref="A137:H137"/>
    <mergeCell ref="A138:H138"/>
    <mergeCell ref="A148:H148"/>
    <mergeCell ref="A160:H160"/>
    <mergeCell ref="A161:H161"/>
    <mergeCell ref="A169:H169"/>
    <mergeCell ref="A181:H181"/>
    <mergeCell ref="A182:H182"/>
    <mergeCell ref="A229:B229"/>
    <mergeCell ref="A230:B230"/>
    <mergeCell ref="A202:H202"/>
    <mergeCell ref="A203:H203"/>
    <mergeCell ref="A211:H211"/>
    <mergeCell ref="A220:G220"/>
    <mergeCell ref="A224:H224"/>
    <mergeCell ref="A228:B228"/>
    <mergeCell ref="A225:B225"/>
    <mergeCell ref="A226:B226"/>
    <mergeCell ref="A227:B227"/>
  </mergeCells>
  <pageMargins left="0.7" right="0.7" top="0.75" bottom="0.75" header="0.3" footer="0.3"/>
  <pageSetup paperSize="9" scale="51" orientation="portrait" r:id="rId1"/>
  <rowBreaks count="2" manualBreakCount="2">
    <brk id="92" max="16383" man="1"/>
    <brk id="1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 л плат</vt:lpstr>
      <vt:lpstr>12 лет платники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2023-12-25T10:11:33Z</cp:lastPrinted>
  <dcterms:created xsi:type="dcterms:W3CDTF">2017-07-26T06:10:42Z</dcterms:created>
  <dcterms:modified xsi:type="dcterms:W3CDTF">2024-08-14T13:21:00Z</dcterms:modified>
</cp:coreProperties>
</file>